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58F1495B-119B-4E21-A6A3-D0AB3D06C0AA}" xr6:coauthVersionLast="47" xr6:coauthVersionMax="47" xr10:uidLastSave="{00000000-0000-0000-0000-000000000000}"/>
  <bookViews>
    <workbookView xWindow="-12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7" i="10" l="1"/>
  <c r="F277" i="10"/>
  <c r="U274" i="10"/>
  <c r="U273" i="10"/>
  <c r="U272" i="10"/>
  <c r="U270" i="10"/>
  <c r="U275" i="10"/>
  <c r="V286" i="9"/>
  <c r="V284" i="9"/>
  <c r="V283" i="9"/>
  <c r="U286" i="9"/>
  <c r="U284" i="9"/>
  <c r="U283" i="9"/>
  <c r="U279" i="9"/>
  <c r="U288" i="9"/>
  <c r="V282" i="9"/>
  <c r="AF287" i="8"/>
  <c r="AF286" i="8"/>
  <c r="AE288" i="8"/>
  <c r="AD288" i="8"/>
  <c r="AD283" i="8"/>
  <c r="H277" i="10" l="1"/>
  <c r="O277" i="10"/>
  <c r="Q277" i="10"/>
  <c r="R277" i="10"/>
  <c r="F290" i="9"/>
  <c r="R290" i="9"/>
  <c r="H290" i="9"/>
  <c r="T290" i="9"/>
  <c r="AF281" i="8"/>
  <c r="E277" i="10"/>
  <c r="J277" i="10"/>
  <c r="K277" i="10"/>
  <c r="M277" i="10"/>
  <c r="E290" i="9"/>
  <c r="G290" i="9"/>
  <c r="L290" i="9"/>
  <c r="S290" i="9"/>
  <c r="V274" i="10"/>
  <c r="AE285" i="8"/>
  <c r="V279" i="9"/>
  <c r="AF277" i="8"/>
  <c r="U280" i="9"/>
  <c r="V276" i="10"/>
  <c r="AE279" i="8"/>
  <c r="U282" i="9"/>
  <c r="V265" i="10"/>
  <c r="V281" i="9"/>
  <c r="U266" i="10"/>
  <c r="V266" i="10"/>
  <c r="L277" i="10"/>
  <c r="U267" i="10"/>
  <c r="AE282" i="8"/>
  <c r="AD282" i="8"/>
  <c r="U285" i="9"/>
  <c r="V285" i="9"/>
  <c r="V268" i="10"/>
  <c r="U281" i="9"/>
  <c r="AD280" i="8"/>
  <c r="U269" i="10"/>
  <c r="V269" i="10"/>
  <c r="AF283" i="8"/>
  <c r="AD284" i="8"/>
  <c r="AE284" i="8"/>
  <c r="U287" i="9"/>
  <c r="V270" i="10"/>
  <c r="AD278" i="8"/>
  <c r="V288" i="9"/>
  <c r="U271" i="10"/>
  <c r="V271" i="10"/>
  <c r="V289" i="9"/>
  <c r="U289" i="9"/>
  <c r="AE286" i="8"/>
  <c r="AE287" i="8"/>
  <c r="AD287" i="8"/>
  <c r="V278" i="9"/>
  <c r="V273" i="10"/>
  <c r="T277" i="10"/>
  <c r="S277" i="10"/>
  <c r="P277" i="10"/>
  <c r="N277" i="10"/>
  <c r="V275" i="10"/>
  <c r="V272" i="10"/>
  <c r="U268" i="10"/>
  <c r="V267" i="10"/>
  <c r="U276" i="10"/>
  <c r="C277" i="10"/>
  <c r="U265" i="10"/>
  <c r="D277" i="10"/>
  <c r="G277" i="10"/>
  <c r="Q290" i="9"/>
  <c r="P290" i="9"/>
  <c r="V280" i="9"/>
  <c r="O290" i="9"/>
  <c r="N290" i="9"/>
  <c r="M290" i="9"/>
  <c r="K290" i="9"/>
  <c r="J290" i="9"/>
  <c r="I290" i="9"/>
  <c r="V287" i="9"/>
  <c r="C290" i="9"/>
  <c r="D290" i="9"/>
  <c r="U278" i="9"/>
  <c r="AC289" i="8"/>
  <c r="AB289" i="8"/>
  <c r="AA289" i="8"/>
  <c r="Z289" i="8"/>
  <c r="AF285" i="8"/>
  <c r="Y289" i="8"/>
  <c r="X289" i="8"/>
  <c r="W289" i="8"/>
  <c r="AE283" i="8"/>
  <c r="V289" i="8"/>
  <c r="U289" i="8"/>
  <c r="T289" i="8"/>
  <c r="S289" i="8"/>
  <c r="AE281" i="8"/>
  <c r="R289" i="8"/>
  <c r="AF280" i="8"/>
  <c r="AF279" i="8"/>
  <c r="Q289" i="8"/>
  <c r="P289" i="8"/>
  <c r="O289" i="8"/>
  <c r="AF282" i="8"/>
  <c r="N289" i="8"/>
  <c r="M289" i="8"/>
  <c r="AE278" i="8"/>
  <c r="AD279" i="8"/>
  <c r="L289" i="8"/>
  <c r="K289" i="8"/>
  <c r="J289" i="8"/>
  <c r="AE277" i="8"/>
  <c r="I289" i="8"/>
  <c r="H289" i="8"/>
  <c r="AF278" i="8"/>
  <c r="G289" i="8"/>
  <c r="AE280" i="8"/>
  <c r="F289" i="8"/>
  <c r="AF288" i="8"/>
  <c r="AF284" i="8"/>
  <c r="AD286" i="8"/>
  <c r="AD285" i="8"/>
  <c r="AD281" i="8"/>
  <c r="C289" i="8"/>
  <c r="D289" i="8"/>
  <c r="E289" i="8"/>
  <c r="AD277" i="8"/>
  <c r="AC278" i="9" l="1" a="1"/>
  <c r="AC265" i="10" a="1"/>
  <c r="AM277" i="8" a="1"/>
  <c r="V277" i="10"/>
  <c r="U277" i="10"/>
  <c r="V290" i="9"/>
  <c r="U290" i="9"/>
  <c r="AE289" i="8"/>
  <c r="AF289" i="8"/>
  <c r="AD289" i="8"/>
  <c r="AN266" i="10" l="1"/>
  <c r="AN267" i="10" s="1"/>
  <c r="AL265" i="10"/>
  <c r="AJ265" i="10"/>
  <c r="AM266" i="10"/>
  <c r="AM267" i="10" s="1"/>
  <c r="AH265" i="10"/>
  <c r="AL266" i="10"/>
  <c r="AL267" i="10" s="1"/>
  <c r="AG265" i="10"/>
  <c r="AJ266" i="10"/>
  <c r="AJ267" i="10" s="1"/>
  <c r="AF265" i="10"/>
  <c r="AH266" i="10"/>
  <c r="AH267" i="10" s="1"/>
  <c r="AE265" i="10"/>
  <c r="AG266" i="10"/>
  <c r="AG267" i="10" s="1"/>
  <c r="AD265" i="10"/>
  <c r="AF266" i="10"/>
  <c r="AF267" i="10" s="1"/>
  <c r="AC265" i="10"/>
  <c r="AE266" i="10"/>
  <c r="AE267" i="10" s="1"/>
  <c r="AD266" i="10"/>
  <c r="AD267" i="10" s="1"/>
  <c r="AC266" i="10"/>
  <c r="AC267" i="10" s="1"/>
  <c r="AM265" i="10"/>
  <c r="AI266" i="10"/>
  <c r="AI267" i="10" s="1"/>
  <c r="AK265" i="10"/>
  <c r="AK266" i="10"/>
  <c r="AK267" i="10" s="1"/>
  <c r="AI265" i="10"/>
  <c r="AN265" i="10"/>
  <c r="AX278" i="8"/>
  <c r="AX279" i="8" s="1"/>
  <c r="AN277" i="8"/>
  <c r="AM277" i="8"/>
  <c r="AM278" i="8"/>
  <c r="AM279" i="8" s="1"/>
  <c r="AP278" i="8"/>
  <c r="AP279" i="8" s="1"/>
  <c r="AO278" i="8"/>
  <c r="AO279" i="8" s="1"/>
  <c r="AN278" i="8"/>
  <c r="AN279" i="8" s="1"/>
  <c r="AP277" i="8"/>
  <c r="AO277" i="8"/>
  <c r="AS278" i="8"/>
  <c r="AS279" i="8" s="1"/>
  <c r="AV278" i="8"/>
  <c r="AV279" i="8" s="1"/>
  <c r="AU277" i="8"/>
  <c r="AT277" i="8"/>
  <c r="AT278" i="8"/>
  <c r="AT279" i="8" s="1"/>
  <c r="AV277" i="8"/>
  <c r="AS277" i="8"/>
  <c r="AW277" i="8"/>
  <c r="AQ278" i="8"/>
  <c r="AQ279" i="8" s="1"/>
  <c r="AW278" i="8"/>
  <c r="AW279" i="8" s="1"/>
  <c r="AQ277" i="8"/>
  <c r="AU278" i="8"/>
  <c r="AU279" i="8" s="1"/>
  <c r="AR277" i="8"/>
  <c r="AX277" i="8"/>
  <c r="AR278" i="8"/>
  <c r="AR279" i="8" s="1"/>
  <c r="AN279" i="9"/>
  <c r="AN280" i="9" s="1"/>
  <c r="AE279" i="9"/>
  <c r="AE280" i="9" s="1"/>
  <c r="AD279" i="9"/>
  <c r="AD280" i="9" s="1"/>
  <c r="AC279" i="9"/>
  <c r="AC280" i="9" s="1"/>
  <c r="AK278" i="9"/>
  <c r="AJ278" i="9"/>
  <c r="AD278" i="9"/>
  <c r="AH278" i="9"/>
  <c r="AH279" i="9"/>
  <c r="AH280" i="9" s="1"/>
  <c r="AG278" i="9"/>
  <c r="AK279" i="9"/>
  <c r="AK280" i="9" s="1"/>
  <c r="AF278" i="9"/>
  <c r="AJ279" i="9"/>
  <c r="AJ280" i="9" s="1"/>
  <c r="AE278" i="9"/>
  <c r="AG279" i="9"/>
  <c r="AG280" i="9" s="1"/>
  <c r="AC278" i="9"/>
  <c r="AF279" i="9"/>
  <c r="AF280" i="9" s="1"/>
  <c r="AL279" i="9"/>
  <c r="AL280" i="9" s="1"/>
  <c r="AM278" i="9"/>
  <c r="AN278" i="9"/>
  <c r="AM279" i="9"/>
  <c r="AM280" i="9" s="1"/>
  <c r="AL278" i="9"/>
  <c r="AI278" i="9"/>
  <c r="AI279" i="9"/>
  <c r="AI280" i="9" s="1"/>
  <c r="T288" i="6"/>
  <c r="T287" i="6"/>
  <c r="T286" i="6"/>
  <c r="T285" i="6"/>
  <c r="T284" i="6"/>
  <c r="T283" i="6"/>
  <c r="T282" i="6"/>
  <c r="T281" i="6"/>
  <c r="T280" i="6"/>
  <c r="T279" i="6"/>
  <c r="T278" i="6"/>
  <c r="T277" i="6"/>
  <c r="S288" i="6"/>
  <c r="S287" i="6"/>
  <c r="S286" i="6"/>
  <c r="S285" i="6"/>
  <c r="S284" i="6"/>
  <c r="S283" i="6"/>
  <c r="S282" i="6"/>
  <c r="S281" i="6"/>
  <c r="S280" i="6"/>
  <c r="S279" i="6"/>
  <c r="S278" i="6"/>
  <c r="S277" i="6"/>
  <c r="R288" i="6"/>
  <c r="R287" i="6"/>
  <c r="R286" i="6"/>
  <c r="R285" i="6"/>
  <c r="R284" i="6"/>
  <c r="R283" i="6"/>
  <c r="R282" i="6"/>
  <c r="R281" i="6"/>
  <c r="R280" i="6"/>
  <c r="R279" i="6"/>
  <c r="R278" i="6"/>
  <c r="R277" i="6"/>
  <c r="Q288" i="6"/>
  <c r="Q287" i="6"/>
  <c r="Q286" i="6"/>
  <c r="Q285" i="6"/>
  <c r="Q284" i="6"/>
  <c r="Q283" i="6"/>
  <c r="Q282" i="6"/>
  <c r="Q281" i="6"/>
  <c r="Q280" i="6"/>
  <c r="Q279" i="6"/>
  <c r="Q278" i="6"/>
  <c r="Q277" i="6"/>
  <c r="P288" i="6"/>
  <c r="P287" i="6"/>
  <c r="P286" i="6"/>
  <c r="P285" i="6"/>
  <c r="P284" i="6"/>
  <c r="P283" i="6"/>
  <c r="P282" i="6"/>
  <c r="P281" i="6"/>
  <c r="P280" i="6"/>
  <c r="P279" i="6"/>
  <c r="P278" i="6"/>
  <c r="P277" i="6"/>
  <c r="O288" i="6"/>
  <c r="O287" i="6"/>
  <c r="O286" i="6"/>
  <c r="O285" i="6"/>
  <c r="O284" i="6"/>
  <c r="O283" i="6"/>
  <c r="O282" i="6"/>
  <c r="O281" i="6"/>
  <c r="O280" i="6"/>
  <c r="O279" i="6"/>
  <c r="O278" i="6"/>
  <c r="O277" i="6"/>
  <c r="N288" i="6"/>
  <c r="N287" i="6"/>
  <c r="N286" i="6"/>
  <c r="N285" i="6"/>
  <c r="N284" i="6"/>
  <c r="N283" i="6"/>
  <c r="N282" i="6"/>
  <c r="N281" i="6"/>
  <c r="N280" i="6"/>
  <c r="N279" i="6"/>
  <c r="N278" i="6"/>
  <c r="N277" i="6"/>
  <c r="M288" i="6"/>
  <c r="M287" i="6"/>
  <c r="M286" i="6"/>
  <c r="M285" i="6"/>
  <c r="M284" i="6"/>
  <c r="M283" i="6"/>
  <c r="M282" i="6"/>
  <c r="M281" i="6"/>
  <c r="M280" i="6"/>
  <c r="M279" i="6"/>
  <c r="M278" i="6"/>
  <c r="M277" i="6"/>
  <c r="L288" i="6"/>
  <c r="L287" i="6"/>
  <c r="L286" i="6"/>
  <c r="L285" i="6"/>
  <c r="L284" i="6"/>
  <c r="L283" i="6"/>
  <c r="L282" i="6"/>
  <c r="L281" i="6"/>
  <c r="L280" i="6"/>
  <c r="L279" i="6"/>
  <c r="L278" i="6"/>
  <c r="L277" i="6"/>
  <c r="K288" i="6"/>
  <c r="K287" i="6"/>
  <c r="K286" i="6"/>
  <c r="K285" i="6"/>
  <c r="K284" i="6"/>
  <c r="K283" i="6"/>
  <c r="K282" i="6"/>
  <c r="K281" i="6"/>
  <c r="K280" i="6"/>
  <c r="K279" i="6"/>
  <c r="K278" i="6"/>
  <c r="K277" i="6"/>
  <c r="J288" i="6"/>
  <c r="J287" i="6"/>
  <c r="J286" i="6"/>
  <c r="J285" i="6"/>
  <c r="J284" i="6"/>
  <c r="J283" i="6"/>
  <c r="J282" i="6"/>
  <c r="J281" i="6"/>
  <c r="J280" i="6"/>
  <c r="J279" i="6"/>
  <c r="J278" i="6"/>
  <c r="J277" i="6"/>
  <c r="I288" i="6"/>
  <c r="I287" i="6"/>
  <c r="I286" i="6"/>
  <c r="I285" i="6"/>
  <c r="I284" i="6"/>
  <c r="I283" i="6"/>
  <c r="I282" i="6"/>
  <c r="I281" i="6"/>
  <c r="I280" i="6"/>
  <c r="I279" i="6"/>
  <c r="I278" i="6"/>
  <c r="I277" i="6"/>
  <c r="H288" i="6"/>
  <c r="H287" i="6"/>
  <c r="H286" i="6"/>
  <c r="H285" i="6"/>
  <c r="H284" i="6"/>
  <c r="H283" i="6"/>
  <c r="H282" i="6"/>
  <c r="H281" i="6"/>
  <c r="H280" i="6"/>
  <c r="H279" i="6"/>
  <c r="H278" i="6"/>
  <c r="H277" i="6"/>
  <c r="G288" i="6"/>
  <c r="G287" i="6"/>
  <c r="G286" i="6"/>
  <c r="G285" i="6"/>
  <c r="G284" i="6"/>
  <c r="G283" i="6"/>
  <c r="G282" i="6"/>
  <c r="G281" i="6"/>
  <c r="G280" i="6"/>
  <c r="G279" i="6"/>
  <c r="G278" i="6"/>
  <c r="G277" i="6"/>
  <c r="F288" i="6"/>
  <c r="F287" i="6"/>
  <c r="F286" i="6"/>
  <c r="F285" i="6"/>
  <c r="F284" i="6"/>
  <c r="F283" i="6"/>
  <c r="F282" i="6"/>
  <c r="F281" i="6"/>
  <c r="F280" i="6"/>
  <c r="F279" i="6"/>
  <c r="F278" i="6"/>
  <c r="F277" i="6"/>
  <c r="E288" i="6"/>
  <c r="E287" i="6"/>
  <c r="E286" i="6"/>
  <c r="E285" i="6"/>
  <c r="E284" i="6"/>
  <c r="E283" i="6"/>
  <c r="E282" i="6"/>
  <c r="E281" i="6"/>
  <c r="E280" i="6"/>
  <c r="E279" i="6"/>
  <c r="E278" i="6"/>
  <c r="E277" i="6"/>
  <c r="D288" i="6"/>
  <c r="D287" i="6"/>
  <c r="D286" i="6"/>
  <c r="D285" i="6"/>
  <c r="D284" i="6"/>
  <c r="D283" i="6"/>
  <c r="D282" i="6"/>
  <c r="D281" i="6"/>
  <c r="D280" i="6"/>
  <c r="D279" i="6"/>
  <c r="D278" i="6"/>
  <c r="D277" i="6"/>
  <c r="C288" i="6"/>
  <c r="C287" i="6"/>
  <c r="C286" i="6"/>
  <c r="C285" i="6"/>
  <c r="C284" i="6"/>
  <c r="C283" i="6"/>
  <c r="C282" i="6"/>
  <c r="C281" i="6"/>
  <c r="C280" i="6"/>
  <c r="C279" i="6"/>
  <c r="C278" i="6"/>
  <c r="C277" i="6"/>
  <c r="V280" i="6" l="1"/>
  <c r="U281" i="6"/>
  <c r="U286" i="6"/>
  <c r="V286" i="6"/>
  <c r="V287" i="6"/>
  <c r="U287" i="6"/>
  <c r="V288" i="6"/>
  <c r="U277" i="6"/>
  <c r="V277" i="6"/>
  <c r="V278" i="6"/>
  <c r="V279" i="6"/>
  <c r="U279" i="6"/>
  <c r="U280" i="6"/>
  <c r="U282" i="6"/>
  <c r="V283" i="6"/>
  <c r="U278" i="6"/>
  <c r="V281" i="6"/>
  <c r="V282" i="6"/>
  <c r="U283" i="6"/>
  <c r="U284" i="6"/>
  <c r="V284" i="6"/>
  <c r="U288" i="6"/>
  <c r="U285" i="6"/>
  <c r="V285" i="6"/>
  <c r="T289" i="7"/>
  <c r="T289" i="6" s="1"/>
  <c r="S289" i="7"/>
  <c r="S289" i="6" s="1"/>
  <c r="R289" i="7"/>
  <c r="R289" i="6" s="1"/>
  <c r="Q289" i="7"/>
  <c r="Q289" i="6" s="1"/>
  <c r="P289" i="7"/>
  <c r="P289" i="6" s="1"/>
  <c r="U281" i="7"/>
  <c r="U278" i="7"/>
  <c r="O289" i="7"/>
  <c r="O289" i="6" s="1"/>
  <c r="N289" i="7"/>
  <c r="N289" i="6" s="1"/>
  <c r="M289" i="7"/>
  <c r="M289" i="6" s="1"/>
  <c r="L289" i="7"/>
  <c r="L289" i="6" s="1"/>
  <c r="K289" i="7"/>
  <c r="K289" i="6" s="1"/>
  <c r="U277" i="7"/>
  <c r="V283" i="7"/>
  <c r="J289" i="7"/>
  <c r="J289" i="6" s="1"/>
  <c r="I289" i="7"/>
  <c r="I289" i="6" s="1"/>
  <c r="V280" i="7"/>
  <c r="H289" i="7"/>
  <c r="H289" i="6" s="1"/>
  <c r="V277" i="7"/>
  <c r="U285" i="7"/>
  <c r="U283" i="7"/>
  <c r="U282" i="7"/>
  <c r="V287" i="7"/>
  <c r="V286" i="7"/>
  <c r="V285" i="7"/>
  <c r="V282" i="7"/>
  <c r="V281" i="7"/>
  <c r="V279" i="7"/>
  <c r="V278" i="7"/>
  <c r="F289" i="7"/>
  <c r="F289" i="6" s="1"/>
  <c r="V289" i="6" s="1"/>
  <c r="U288" i="7"/>
  <c r="U284" i="7"/>
  <c r="E289" i="7"/>
  <c r="E289" i="6" s="1"/>
  <c r="U279" i="7"/>
  <c r="V288" i="7"/>
  <c r="V284" i="7"/>
  <c r="U287" i="7"/>
  <c r="U286" i="7"/>
  <c r="C289" i="7"/>
  <c r="C289" i="6" s="1"/>
  <c r="U280" i="7"/>
  <c r="D289" i="7"/>
  <c r="D289" i="6" s="1"/>
  <c r="G289" i="7"/>
  <c r="G289" i="6" s="1"/>
  <c r="AC277" i="6" l="1" a="1"/>
  <c r="U289" i="6"/>
  <c r="W287" i="7"/>
  <c r="X287" i="7" s="1"/>
  <c r="AC277" i="7" a="1"/>
  <c r="V289" i="7"/>
  <c r="U289" i="7"/>
  <c r="V267" i="7"/>
  <c r="Y280" i="7" s="1"/>
  <c r="Z280" i="7" s="1"/>
  <c r="U273" i="7"/>
  <c r="W286" i="7" s="1"/>
  <c r="X286" i="7" s="1"/>
  <c r="U269" i="7"/>
  <c r="W282" i="7" s="1"/>
  <c r="X282" i="7" s="1"/>
  <c r="N276" i="7"/>
  <c r="S276" i="7"/>
  <c r="T276" i="7"/>
  <c r="V265" i="7"/>
  <c r="Y278" i="7" s="1"/>
  <c r="Z278" i="7" s="1"/>
  <c r="V266" i="7"/>
  <c r="Y279" i="7" s="1"/>
  <c r="Z279" i="7" s="1"/>
  <c r="L276" i="7"/>
  <c r="U270" i="7"/>
  <c r="W283" i="7" s="1"/>
  <c r="X283" i="7" s="1"/>
  <c r="F276" i="7"/>
  <c r="V269" i="7"/>
  <c r="Y282" i="7" s="1"/>
  <c r="Z282" i="7" s="1"/>
  <c r="I276" i="7"/>
  <c r="U274" i="7"/>
  <c r="U272" i="7"/>
  <c r="W285" i="7" s="1"/>
  <c r="X285" i="7" s="1"/>
  <c r="V275" i="7"/>
  <c r="Y288" i="7" s="1"/>
  <c r="Z288" i="7" s="1"/>
  <c r="U264" i="7"/>
  <c r="W277" i="7" s="1"/>
  <c r="X277" i="7" s="1"/>
  <c r="G276" i="7"/>
  <c r="V264" i="7"/>
  <c r="Y277" i="7" s="1"/>
  <c r="U268" i="7"/>
  <c r="W281" i="7" s="1"/>
  <c r="X281" i="7" s="1"/>
  <c r="V273" i="7"/>
  <c r="Y286" i="7" s="1"/>
  <c r="Z286" i="7" s="1"/>
  <c r="P276" i="7"/>
  <c r="U275" i="7"/>
  <c r="W288" i="7" s="1"/>
  <c r="X288" i="7" s="1"/>
  <c r="V268" i="7"/>
  <c r="Y281" i="7" s="1"/>
  <c r="Z281" i="7" s="1"/>
  <c r="D276" i="7"/>
  <c r="Q276" i="7"/>
  <c r="U267" i="7"/>
  <c r="W280" i="7" s="1"/>
  <c r="X280" i="7" s="1"/>
  <c r="H276" i="7"/>
  <c r="O276" i="7"/>
  <c r="U271" i="7"/>
  <c r="W284" i="7" s="1"/>
  <c r="X284" i="7" s="1"/>
  <c r="E276" i="7"/>
  <c r="C276" i="7"/>
  <c r="M276" i="7"/>
  <c r="U265" i="7"/>
  <c r="W278" i="7" s="1"/>
  <c r="X278" i="7" s="1"/>
  <c r="V271" i="7"/>
  <c r="Y284" i="7" s="1"/>
  <c r="Z284" i="7" s="1"/>
  <c r="R276" i="7"/>
  <c r="U266" i="7"/>
  <c r="W279" i="7" s="1"/>
  <c r="X279" i="7" s="1"/>
  <c r="K276" i="7"/>
  <c r="V274" i="7"/>
  <c r="Y287" i="7" s="1"/>
  <c r="Z287" i="7" s="1"/>
  <c r="J276" i="7"/>
  <c r="V270" i="7"/>
  <c r="Y283" i="7" s="1"/>
  <c r="Z283" i="7" s="1"/>
  <c r="V272" i="7"/>
  <c r="Y285" i="7" s="1"/>
  <c r="Z285" i="7" s="1"/>
  <c r="AE274" i="8"/>
  <c r="AG287" i="8" s="1"/>
  <c r="AH287" i="8" s="1"/>
  <c r="AE267" i="8"/>
  <c r="AG280" i="8" s="1"/>
  <c r="AH280" i="8" s="1"/>
  <c r="Z277" i="7" l="1"/>
  <c r="AA277" i="7"/>
  <c r="AA278" i="7" s="1"/>
  <c r="AA279" i="7" s="1"/>
  <c r="AA280" i="7" s="1"/>
  <c r="AA281" i="7" s="1"/>
  <c r="AA282" i="7" s="1"/>
  <c r="AA283" i="7" s="1"/>
  <c r="AA284" i="7" s="1"/>
  <c r="AA285" i="7" s="1"/>
  <c r="AA286" i="7" s="1"/>
  <c r="AA287" i="7" s="1"/>
  <c r="AA288" i="7" s="1"/>
  <c r="AN278" i="6"/>
  <c r="AN279" i="6" s="1"/>
  <c r="AJ278" i="6"/>
  <c r="AJ279" i="6" s="1"/>
  <c r="AE278" i="6"/>
  <c r="AE279" i="6" s="1"/>
  <c r="AD278" i="6"/>
  <c r="AD279" i="6" s="1"/>
  <c r="AJ277" i="6"/>
  <c r="AE277" i="6"/>
  <c r="AD277" i="6"/>
  <c r="AH278" i="6"/>
  <c r="AH279" i="6" s="1"/>
  <c r="AI277" i="6"/>
  <c r="AK278" i="6"/>
  <c r="AK279" i="6" s="1"/>
  <c r="AI278" i="6"/>
  <c r="AI279" i="6" s="1"/>
  <c r="AK277" i="6"/>
  <c r="AL277" i="6"/>
  <c r="AC277" i="6"/>
  <c r="AF277" i="6"/>
  <c r="AM277" i="6"/>
  <c r="AC278" i="6"/>
  <c r="AC279" i="6" s="1"/>
  <c r="AL278" i="6"/>
  <c r="AL279" i="6" s="1"/>
  <c r="AF278" i="6"/>
  <c r="AF279" i="6" s="1"/>
  <c r="AM278" i="6"/>
  <c r="AM279" i="6" s="1"/>
  <c r="AG277" i="6"/>
  <c r="AN277" i="6"/>
  <c r="AG278" i="6"/>
  <c r="AG279" i="6" s="1"/>
  <c r="AH277" i="6"/>
  <c r="AF268" i="8"/>
  <c r="AI281" i="8" s="1"/>
  <c r="AJ281" i="8" s="1"/>
  <c r="AF267" i="8"/>
  <c r="AI280" i="8" s="1"/>
  <c r="AJ280" i="8" s="1"/>
  <c r="AN278" i="7"/>
  <c r="AN279" i="7" s="1"/>
  <c r="AE278" i="7"/>
  <c r="AE279" i="7" s="1"/>
  <c r="AD278" i="7"/>
  <c r="AD279" i="7" s="1"/>
  <c r="AC278" i="7"/>
  <c r="AC279" i="7" s="1"/>
  <c r="AM278" i="7"/>
  <c r="AM279" i="7" s="1"/>
  <c r="AM277" i="7"/>
  <c r="AJ277" i="7"/>
  <c r="AI277" i="7"/>
  <c r="AK277" i="7"/>
  <c r="AK278" i="7"/>
  <c r="AK279" i="7" s="1"/>
  <c r="AH277" i="7"/>
  <c r="AC277" i="7"/>
  <c r="AJ278" i="7"/>
  <c r="AJ279" i="7" s="1"/>
  <c r="AG277" i="7"/>
  <c r="AI278" i="7"/>
  <c r="AI279" i="7" s="1"/>
  <c r="AE277" i="7"/>
  <c r="AG278" i="7"/>
  <c r="AG279" i="7" s="1"/>
  <c r="AH278" i="7"/>
  <c r="AH279" i="7" s="1"/>
  <c r="AD277" i="7"/>
  <c r="AF277" i="7"/>
  <c r="AF278" i="7"/>
  <c r="AF279" i="7" s="1"/>
  <c r="AL277" i="7"/>
  <c r="AL278" i="7"/>
  <c r="AL279" i="7" s="1"/>
  <c r="AN277" i="7"/>
  <c r="AF270" i="8"/>
  <c r="AI283" i="8" s="1"/>
  <c r="AJ283" i="8" s="1"/>
  <c r="AE270" i="8"/>
  <c r="AG283" i="8" s="1"/>
  <c r="AH283" i="8" s="1"/>
  <c r="AE269" i="8"/>
  <c r="AG282" i="8" s="1"/>
  <c r="AH282" i="8" s="1"/>
  <c r="AD272" i="8"/>
  <c r="P276" i="8"/>
  <c r="Y276" i="8"/>
  <c r="Q276" i="8"/>
  <c r="AF274" i="8"/>
  <c r="AI287" i="8" s="1"/>
  <c r="AJ287" i="8" s="1"/>
  <c r="AC276" i="8"/>
  <c r="AE264" i="8"/>
  <c r="AG277" i="8" s="1"/>
  <c r="AF271" i="8"/>
  <c r="AI284" i="8" s="1"/>
  <c r="AJ284" i="8" s="1"/>
  <c r="L276" i="8"/>
  <c r="N276" i="8"/>
  <c r="AE265" i="8"/>
  <c r="AG278" i="8" s="1"/>
  <c r="AH278" i="8" s="1"/>
  <c r="AF265" i="8"/>
  <c r="AI278" i="8" s="1"/>
  <c r="AJ278" i="8" s="1"/>
  <c r="M276" i="8"/>
  <c r="R276" i="8"/>
  <c r="U276" i="8"/>
  <c r="W276" i="8"/>
  <c r="AD264" i="8"/>
  <c r="AE266" i="8"/>
  <c r="AG279" i="8" s="1"/>
  <c r="AH279" i="8" s="1"/>
  <c r="E276" i="8"/>
  <c r="AF266" i="8"/>
  <c r="AI279" i="8" s="1"/>
  <c r="AJ279" i="8" s="1"/>
  <c r="Z276" i="8"/>
  <c r="AF269" i="8"/>
  <c r="AI282" i="8" s="1"/>
  <c r="AJ282" i="8" s="1"/>
  <c r="AD270" i="8"/>
  <c r="AD271" i="8"/>
  <c r="AC264" i="7" a="1"/>
  <c r="AE271" i="8"/>
  <c r="AG284" i="8" s="1"/>
  <c r="AH284" i="8" s="1"/>
  <c r="T276" i="8"/>
  <c r="AF272" i="8"/>
  <c r="AI285" i="8" s="1"/>
  <c r="AJ285" i="8" s="1"/>
  <c r="U276" i="7"/>
  <c r="W289" i="7" s="1"/>
  <c r="X289" i="7" s="1"/>
  <c r="V276" i="7"/>
  <c r="Y289" i="7" s="1"/>
  <c r="I276" i="8"/>
  <c r="D276" i="8"/>
  <c r="V276" i="8"/>
  <c r="H276" i="8"/>
  <c r="J276" i="8"/>
  <c r="K276" i="8"/>
  <c r="AF273" i="8"/>
  <c r="AI286" i="8" s="1"/>
  <c r="AJ286" i="8" s="1"/>
  <c r="AA276" i="8"/>
  <c r="AB276" i="8"/>
  <c r="AD267" i="8"/>
  <c r="AF264" i="8"/>
  <c r="AI277" i="8" s="1"/>
  <c r="AK277" i="8" s="1"/>
  <c r="AK278" i="8" s="1"/>
  <c r="X276" i="8"/>
  <c r="AD268" i="8"/>
  <c r="AE272" i="8"/>
  <c r="AG285" i="8" s="1"/>
  <c r="AH285" i="8" s="1"/>
  <c r="AE275" i="8"/>
  <c r="AG288" i="8" s="1"/>
  <c r="AH288" i="8" s="1"/>
  <c r="S276" i="8"/>
  <c r="AD269" i="8"/>
  <c r="AD266" i="8"/>
  <c r="AE273" i="8"/>
  <c r="AG286" i="8" s="1"/>
  <c r="AH286" i="8" s="1"/>
  <c r="O276" i="8"/>
  <c r="AF275" i="8"/>
  <c r="AI288" i="8" s="1"/>
  <c r="AJ288" i="8" s="1"/>
  <c r="AD274" i="8"/>
  <c r="G276" i="8"/>
  <c r="AE268" i="8"/>
  <c r="AG281" i="8" s="1"/>
  <c r="AH281" i="8" s="1"/>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D271" i="6"/>
  <c r="V271" i="9"/>
  <c r="Y284" i="9" s="1"/>
  <c r="Z284" i="9" s="1"/>
  <c r="D269" i="6"/>
  <c r="D267" i="6"/>
  <c r="D266" i="6"/>
  <c r="D265" i="6"/>
  <c r="D264" i="6"/>
  <c r="C275" i="6"/>
  <c r="C273" i="6"/>
  <c r="C272" i="6"/>
  <c r="C271" i="6"/>
  <c r="C270" i="6"/>
  <c r="C268" i="6"/>
  <c r="C264" i="6"/>
  <c r="Z289" i="7" l="1"/>
  <c r="AA289" i="7"/>
  <c r="AK279" i="8"/>
  <c r="AK280" i="8" s="1"/>
  <c r="AK281" i="8" s="1"/>
  <c r="AK282" i="8" s="1"/>
  <c r="AK283" i="8" s="1"/>
  <c r="AK284" i="8" s="1"/>
  <c r="AK285" i="8" s="1"/>
  <c r="AK286" i="8" s="1"/>
  <c r="AK287" i="8" s="1"/>
  <c r="AK288" i="8" s="1"/>
  <c r="V273" i="9"/>
  <c r="Y286" i="9" s="1"/>
  <c r="Z286" i="9" s="1"/>
  <c r="V269" i="9"/>
  <c r="Y282" i="9" s="1"/>
  <c r="Z282" i="9" s="1"/>
  <c r="U275" i="9"/>
  <c r="W288" i="9" s="1"/>
  <c r="X288" i="9" s="1"/>
  <c r="U267" i="9"/>
  <c r="W280" i="9" s="1"/>
  <c r="X280" i="9" s="1"/>
  <c r="U268" i="9"/>
  <c r="W281" i="9" s="1"/>
  <c r="X281" i="9" s="1"/>
  <c r="V267" i="6"/>
  <c r="Y280" i="6" s="1"/>
  <c r="Z280" i="6" s="1"/>
  <c r="V271" i="6"/>
  <c r="Y284" i="6" s="1"/>
  <c r="Z284" i="6" s="1"/>
  <c r="K276" i="6"/>
  <c r="U273" i="6"/>
  <c r="W286" i="6" s="1"/>
  <c r="X286" i="6" s="1"/>
  <c r="V274" i="6"/>
  <c r="Y287" i="6" s="1"/>
  <c r="Z287" i="6" s="1"/>
  <c r="V266" i="6"/>
  <c r="Y279" i="6" s="1"/>
  <c r="Z279" i="6" s="1"/>
  <c r="U268" i="6"/>
  <c r="W281" i="6" s="1"/>
  <c r="X281" i="6" s="1"/>
  <c r="V269" i="6"/>
  <c r="Y282" i="6" s="1"/>
  <c r="Z282" i="6" s="1"/>
  <c r="V273" i="6"/>
  <c r="Y286" i="6" s="1"/>
  <c r="Z286" i="6" s="1"/>
  <c r="U270" i="9"/>
  <c r="W283" i="9" s="1"/>
  <c r="X283" i="9" s="1"/>
  <c r="C269" i="6"/>
  <c r="U269" i="6" s="1"/>
  <c r="W282" i="6" s="1"/>
  <c r="X282"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Y281" i="6" s="1"/>
  <c r="Z281" i="6" s="1"/>
  <c r="C266" i="6"/>
  <c r="U266" i="6" s="1"/>
  <c r="W279" i="6" s="1"/>
  <c r="X279" i="6" s="1"/>
  <c r="C267" i="6"/>
  <c r="U267" i="6" s="1"/>
  <c r="W280" i="6" s="1"/>
  <c r="X280" i="6" s="1"/>
  <c r="U270" i="6"/>
  <c r="W283" i="6" s="1"/>
  <c r="X283" i="6" s="1"/>
  <c r="D270" i="6"/>
  <c r="V270" i="6" s="1"/>
  <c r="Y283" i="6" s="1"/>
  <c r="Z283" i="6" s="1"/>
  <c r="V265" i="6"/>
  <c r="Y278" i="6" s="1"/>
  <c r="Z278" i="6" s="1"/>
  <c r="U271" i="6"/>
  <c r="W284" i="6" s="1"/>
  <c r="X284" i="6" s="1"/>
  <c r="U272" i="6"/>
  <c r="W285" i="6" s="1"/>
  <c r="X285" i="6" s="1"/>
  <c r="V275" i="6"/>
  <c r="Y288" i="6" s="1"/>
  <c r="Z288" i="6" s="1"/>
  <c r="F277" i="9"/>
  <c r="F276" i="6" s="1"/>
  <c r="F264" i="6"/>
  <c r="V264" i="6" s="1"/>
  <c r="Y277" i="6" s="1"/>
  <c r="C274" i="6"/>
  <c r="U274" i="6" s="1"/>
  <c r="W287" i="6" s="1"/>
  <c r="X287" i="6" s="1"/>
  <c r="D272" i="6"/>
  <c r="V272" i="6" s="1"/>
  <c r="Y285" i="6" s="1"/>
  <c r="Z285" i="6" s="1"/>
  <c r="U264" i="6"/>
  <c r="W277" i="6" s="1"/>
  <c r="X277" i="6" s="1"/>
  <c r="U275" i="6"/>
  <c r="W288" i="6" s="1"/>
  <c r="X288" i="6" s="1"/>
  <c r="N277" i="9"/>
  <c r="N276" i="6" s="1"/>
  <c r="U266" i="9"/>
  <c r="W279" i="9" s="1"/>
  <c r="X279" i="9" s="1"/>
  <c r="C265" i="6"/>
  <c r="U265" i="6" s="1"/>
  <c r="W278" i="6" s="1"/>
  <c r="X278" i="6" s="1"/>
  <c r="R277" i="9"/>
  <c r="R276" i="6" s="1"/>
  <c r="AM264" i="8" a="1"/>
  <c r="P277" i="9"/>
  <c r="P276" i="6" s="1"/>
  <c r="V274" i="9"/>
  <c r="Y287" i="9" s="1"/>
  <c r="Z287" i="9" s="1"/>
  <c r="V275" i="9"/>
  <c r="Y288" i="9" s="1"/>
  <c r="Z288" i="9" s="1"/>
  <c r="V276" i="9"/>
  <c r="Y289" i="9" s="1"/>
  <c r="Z289" i="9" s="1"/>
  <c r="M277" i="9"/>
  <c r="M276" i="6" s="1"/>
  <c r="S277" i="9"/>
  <c r="S276" i="6" s="1"/>
  <c r="T277" i="9"/>
  <c r="T276" i="6" s="1"/>
  <c r="L277" i="9"/>
  <c r="L276" i="6" s="1"/>
  <c r="G277" i="9"/>
  <c r="G276" i="6" s="1"/>
  <c r="V270" i="9"/>
  <c r="Y283" i="9" s="1"/>
  <c r="Z283" i="9" s="1"/>
  <c r="AF276" i="8"/>
  <c r="AI289" i="8" s="1"/>
  <c r="AD276" i="8"/>
  <c r="AE276" i="8"/>
  <c r="AG289" i="8" s="1"/>
  <c r="AH289" i="8" s="1"/>
  <c r="D277" i="9"/>
  <c r="D276" i="6" s="1"/>
  <c r="V268" i="9"/>
  <c r="Y281" i="9" s="1"/>
  <c r="Z281" i="9" s="1"/>
  <c r="U265" i="9"/>
  <c r="W278" i="9" s="1"/>
  <c r="X278" i="9" s="1"/>
  <c r="H277" i="9"/>
  <c r="H276" i="6" s="1"/>
  <c r="O277" i="9"/>
  <c r="O276" i="6" s="1"/>
  <c r="V272" i="9"/>
  <c r="Y285" i="9" s="1"/>
  <c r="Z285" i="9" s="1"/>
  <c r="Q277" i="9"/>
  <c r="Q276" i="6" s="1"/>
  <c r="U272" i="9"/>
  <c r="W285" i="9" s="1"/>
  <c r="X285" i="9" s="1"/>
  <c r="U271" i="9"/>
  <c r="W284" i="9" s="1"/>
  <c r="X284" i="9" s="1"/>
  <c r="K277" i="9"/>
  <c r="U273" i="9"/>
  <c r="W286" i="9" s="1"/>
  <c r="X286" i="9" s="1"/>
  <c r="U276" i="9"/>
  <c r="W289" i="9" s="1"/>
  <c r="X289" i="9" s="1"/>
  <c r="V266" i="9"/>
  <c r="Y279" i="9" s="1"/>
  <c r="Z279" i="9" s="1"/>
  <c r="J277" i="9"/>
  <c r="J276" i="6" s="1"/>
  <c r="I277" i="9"/>
  <c r="I276" i="6" s="1"/>
  <c r="V267" i="9"/>
  <c r="Y280" i="9" s="1"/>
  <c r="Z280" i="9" s="1"/>
  <c r="U274" i="9"/>
  <c r="W287" i="9" s="1"/>
  <c r="X287" i="9" s="1"/>
  <c r="E277" i="9"/>
  <c r="E276" i="6" s="1"/>
  <c r="U269" i="9"/>
  <c r="W282" i="9" s="1"/>
  <c r="X282" i="9" s="1"/>
  <c r="C277" i="9"/>
  <c r="C276" i="6" s="1"/>
  <c r="V265" i="9"/>
  <c r="Y278" i="9" s="1"/>
  <c r="Z277" i="6" l="1"/>
  <c r="AA277" i="6"/>
  <c r="AA278" i="6" s="1"/>
  <c r="AA279" i="6" s="1"/>
  <c r="AA280" i="6" s="1"/>
  <c r="AA281" i="6" s="1"/>
  <c r="AA282" i="6" s="1"/>
  <c r="AA283" i="6" s="1"/>
  <c r="AA284" i="6" s="1"/>
  <c r="AA285" i="6" s="1"/>
  <c r="AA286" i="6" s="1"/>
  <c r="AA287" i="6" s="1"/>
  <c r="AA288" i="6" s="1"/>
  <c r="AJ289" i="8"/>
  <c r="AK289" i="8"/>
  <c r="AA278" i="9"/>
  <c r="AA279" i="9" s="1"/>
  <c r="AA280" i="9" s="1"/>
  <c r="AA281" i="9" s="1"/>
  <c r="AA282" i="9" s="1"/>
  <c r="AA283" i="9" s="1"/>
  <c r="AA284" i="9" s="1"/>
  <c r="AA285" i="9" s="1"/>
  <c r="AA286" i="9" s="1"/>
  <c r="AA287" i="9" s="1"/>
  <c r="AA288" i="9" s="1"/>
  <c r="AA289" i="9" s="1"/>
  <c r="Z278" i="9"/>
  <c r="U276" i="6"/>
  <c r="W289" i="6" s="1"/>
  <c r="X289" i="6" s="1"/>
  <c r="AC264" i="6" a="1"/>
  <c r="V276" i="6"/>
  <c r="Y289" i="6" s="1"/>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W290" i="9" s="1"/>
  <c r="X290" i="9" s="1"/>
  <c r="V277" i="9"/>
  <c r="Y290" i="9" s="1"/>
  <c r="R264" i="10"/>
  <c r="N264" i="10"/>
  <c r="S264" i="10"/>
  <c r="G264" i="10"/>
  <c r="E264" i="10"/>
  <c r="V263" i="10"/>
  <c r="Y276" i="10" s="1"/>
  <c r="Z276" i="10" s="1"/>
  <c r="V262" i="10"/>
  <c r="Y275" i="10" s="1"/>
  <c r="Z275" i="10" s="1"/>
  <c r="V260" i="10"/>
  <c r="Y273" i="10" s="1"/>
  <c r="Z273" i="10" s="1"/>
  <c r="V259" i="10"/>
  <c r="Y272" i="10" s="1"/>
  <c r="Z272" i="10" s="1"/>
  <c r="V258" i="10"/>
  <c r="Y271" i="10" s="1"/>
  <c r="Z271" i="10" s="1"/>
  <c r="V257" i="10"/>
  <c r="Y270" i="10" s="1"/>
  <c r="Z270" i="10" s="1"/>
  <c r="V256" i="10"/>
  <c r="Y269" i="10" s="1"/>
  <c r="Z269" i="10" s="1"/>
  <c r="V255" i="10"/>
  <c r="Y268" i="10" s="1"/>
  <c r="Z268" i="10" s="1"/>
  <c r="V254" i="10"/>
  <c r="Y267" i="10" s="1"/>
  <c r="Z267" i="10" s="1"/>
  <c r="U263" i="10"/>
  <c r="W276" i="10" s="1"/>
  <c r="X276" i="10" s="1"/>
  <c r="U262" i="10"/>
  <c r="W275" i="10" s="1"/>
  <c r="X275" i="10" s="1"/>
  <c r="U261" i="10"/>
  <c r="W274" i="10" s="1"/>
  <c r="X274" i="10" s="1"/>
  <c r="U260" i="10"/>
  <c r="W273" i="10" s="1"/>
  <c r="X273" i="10" s="1"/>
  <c r="U259" i="10"/>
  <c r="W272" i="10" s="1"/>
  <c r="X272" i="10" s="1"/>
  <c r="U258" i="10"/>
  <c r="W271" i="10" s="1"/>
  <c r="X271" i="10" s="1"/>
  <c r="U257" i="10"/>
  <c r="W270" i="10" s="1"/>
  <c r="X270" i="10" s="1"/>
  <c r="U256" i="10"/>
  <c r="W269" i="10" s="1"/>
  <c r="X269" i="10" s="1"/>
  <c r="U255" i="10"/>
  <c r="W268" i="10" s="1"/>
  <c r="X268" i="10" s="1"/>
  <c r="U254" i="10"/>
  <c r="W267" i="10" s="1"/>
  <c r="X267" i="10" s="1"/>
  <c r="V253" i="10"/>
  <c r="Y266" i="10" s="1"/>
  <c r="Z266" i="10" s="1"/>
  <c r="U253" i="10"/>
  <c r="W266" i="10" s="1"/>
  <c r="X266" i="10" s="1"/>
  <c r="V252" i="10"/>
  <c r="Y265" i="10" s="1"/>
  <c r="AA289" i="6" l="1"/>
  <c r="Z289" i="6"/>
  <c r="AA290" i="9"/>
  <c r="Z290" i="9"/>
  <c r="AA265" i="10"/>
  <c r="AA266" i="10" s="1"/>
  <c r="AA267" i="10" s="1"/>
  <c r="AA268" i="10" s="1"/>
  <c r="AA269" i="10" s="1"/>
  <c r="AA270" i="10" s="1"/>
  <c r="AA271" i="10" s="1"/>
  <c r="AA272" i="10" s="1"/>
  <c r="AA273" i="10" s="1"/>
  <c r="Z265" i="10"/>
  <c r="AD264" i="6"/>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W265" i="10" s="1"/>
  <c r="X265" i="10" s="1"/>
  <c r="D264" i="10"/>
  <c r="V261" i="10"/>
  <c r="Y274" i="10" s="1"/>
  <c r="Z274" i="10" s="1"/>
  <c r="R259" i="6"/>
  <c r="J260" i="6"/>
  <c r="T245" i="6"/>
  <c r="P241" i="6"/>
  <c r="P247" i="6"/>
  <c r="P249" i="6"/>
  <c r="N245" i="6"/>
  <c r="J240" i="6"/>
  <c r="J248" i="6"/>
  <c r="H247" i="6"/>
  <c r="V245" i="7"/>
  <c r="V246" i="7"/>
  <c r="V248" i="7"/>
  <c r="AF240" i="8"/>
  <c r="AF244" i="8"/>
  <c r="AF245" i="8"/>
  <c r="V240" i="9"/>
  <c r="V241" i="9"/>
  <c r="V245" i="9"/>
  <c r="V248" i="9"/>
  <c r="E258" i="6"/>
  <c r="Q253" i="6"/>
  <c r="O261" i="6"/>
  <c r="V237" i="9"/>
  <c r="U237" i="9"/>
  <c r="U232" i="9"/>
  <c r="U228" i="9"/>
  <c r="U226" i="9"/>
  <c r="AE236" i="8"/>
  <c r="AE234" i="8"/>
  <c r="AE228"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V153" i="10"/>
  <c r="U135" i="10"/>
  <c r="V135" i="10"/>
  <c r="U136" i="10"/>
  <c r="V136" i="10"/>
  <c r="Y136" i="10" s="1"/>
  <c r="Z136" i="10" s="1"/>
  <c r="U137" i="10"/>
  <c r="V137" i="10"/>
  <c r="U138" i="10"/>
  <c r="V138" i="10"/>
  <c r="U139" i="10"/>
  <c r="V139" i="10"/>
  <c r="U140" i="10"/>
  <c r="V140" i="10"/>
  <c r="U141" i="10"/>
  <c r="V141" i="10"/>
  <c r="U142" i="10"/>
  <c r="V142" i="10"/>
  <c r="Y142" i="10" s="1"/>
  <c r="Z142" i="10" s="1"/>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U123" i="10"/>
  <c r="V123" i="10"/>
  <c r="U124" i="10"/>
  <c r="V124" i="10"/>
  <c r="U125" i="10"/>
  <c r="V125" i="10"/>
  <c r="U126" i="10"/>
  <c r="W139" i="10" s="1"/>
  <c r="X139" i="10" s="1"/>
  <c r="V126" i="10"/>
  <c r="U127" i="10"/>
  <c r="V127" i="10"/>
  <c r="U128" i="10"/>
  <c r="V128" i="10"/>
  <c r="U129" i="10"/>
  <c r="V129" i="10"/>
  <c r="U130" i="10"/>
  <c r="W143" i="10" s="1"/>
  <c r="X143" i="10" s="1"/>
  <c r="V130" i="10"/>
  <c r="U131" i="10"/>
  <c r="V131" i="10"/>
  <c r="Y144" i="10" s="1"/>
  <c r="Z144" i="10" s="1"/>
  <c r="U132" i="10"/>
  <c r="V132" i="10"/>
  <c r="Y132" i="10" s="1"/>
  <c r="Z132" i="10" s="1"/>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W111" i="10" s="1"/>
  <c r="X111" i="10" s="1"/>
  <c r="V111" i="10"/>
  <c r="Y111" i="10" s="1"/>
  <c r="Z111" i="10" s="1"/>
  <c r="U112" i="10"/>
  <c r="V112" i="10"/>
  <c r="U113" i="10"/>
  <c r="V113" i="10"/>
  <c r="U114" i="10"/>
  <c r="V114" i="10"/>
  <c r="U115" i="10"/>
  <c r="W128" i="10" s="1"/>
  <c r="X128" i="10" s="1"/>
  <c r="V115" i="10"/>
  <c r="U116" i="10"/>
  <c r="V116" i="10"/>
  <c r="Y129" i="10" s="1"/>
  <c r="Z129" i="10" s="1"/>
  <c r="U117" i="10"/>
  <c r="V117" i="10"/>
  <c r="Y117" i="10" s="1"/>
  <c r="Z117"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Y109" i="10" s="1"/>
  <c r="Z109" i="10" s="1"/>
  <c r="U97" i="10"/>
  <c r="W110" i="10" s="1"/>
  <c r="X110" i="10" s="1"/>
  <c r="V97" i="10"/>
  <c r="U98" i="10"/>
  <c r="V98" i="10"/>
  <c r="U99" i="10"/>
  <c r="V99" i="10"/>
  <c r="Y112" i="10" s="1"/>
  <c r="Z112" i="10" s="1"/>
  <c r="U100" i="10"/>
  <c r="V100" i="10"/>
  <c r="U101" i="10"/>
  <c r="V101" i="10"/>
  <c r="U102" i="10"/>
  <c r="W102" i="10" s="1"/>
  <c r="X102" i="10" s="1"/>
  <c r="V102" i="10"/>
  <c r="U103" i="10"/>
  <c r="W116" i="10" s="1"/>
  <c r="X116" i="10" s="1"/>
  <c r="V103" i="10"/>
  <c r="U104" i="10"/>
  <c r="V104" i="10"/>
  <c r="U105" i="10"/>
  <c r="V105" i="10"/>
  <c r="U106" i="10"/>
  <c r="V106" i="10"/>
  <c r="U107" i="10"/>
  <c r="W120" i="10" s="1"/>
  <c r="X120" i="10" s="1"/>
  <c r="V107" i="10"/>
  <c r="Y120" i="10" s="1"/>
  <c r="Z120" i="10" s="1"/>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Y92" i="10" s="1"/>
  <c r="Z92" i="10" s="1"/>
  <c r="U92" i="10"/>
  <c r="V91" i="10"/>
  <c r="U91" i="10"/>
  <c r="V90" i="10"/>
  <c r="U90" i="10"/>
  <c r="V89" i="10"/>
  <c r="U89" i="10"/>
  <c r="V88" i="10"/>
  <c r="U88" i="10"/>
  <c r="V87" i="10"/>
  <c r="U87" i="10"/>
  <c r="V86" i="10"/>
  <c r="Y99" i="10" s="1"/>
  <c r="Z99" i="10" s="1"/>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U78" i="10"/>
  <c r="V77" i="10"/>
  <c r="U77" i="10"/>
  <c r="V76" i="10"/>
  <c r="U76" i="10"/>
  <c r="V75" i="10"/>
  <c r="Y75" i="10" s="1"/>
  <c r="Z75" i="10" s="1"/>
  <c r="U75" i="10"/>
  <c r="V74" i="10"/>
  <c r="U74" i="10"/>
  <c r="V73" i="10"/>
  <c r="U73" i="10"/>
  <c r="V72" i="10"/>
  <c r="U72" i="10"/>
  <c r="V71" i="10"/>
  <c r="U71" i="10"/>
  <c r="V70" i="10"/>
  <c r="U70" i="10"/>
  <c r="T69" i="10"/>
  <c r="S69" i="10"/>
  <c r="R69" i="10"/>
  <c r="Q69" i="10"/>
  <c r="P69" i="10"/>
  <c r="O69" i="10"/>
  <c r="N69" i="10"/>
  <c r="M69" i="10"/>
  <c r="L69" i="10"/>
  <c r="K69" i="10"/>
  <c r="J69" i="10"/>
  <c r="I69" i="10"/>
  <c r="H69" i="10"/>
  <c r="G69" i="10"/>
  <c r="D69" i="10"/>
  <c r="C69" i="10"/>
  <c r="V68" i="10"/>
  <c r="U68" i="10"/>
  <c r="V67" i="10"/>
  <c r="U67" i="10"/>
  <c r="V66" i="10"/>
  <c r="U66" i="10"/>
  <c r="V65" i="10"/>
  <c r="U65" i="10"/>
  <c r="V64" i="10"/>
  <c r="Y64" i="10" s="1"/>
  <c r="Z64" i="10" s="1"/>
  <c r="U64" i="10"/>
  <c r="V63" i="10"/>
  <c r="U63" i="10"/>
  <c r="V62" i="10"/>
  <c r="U62" i="10"/>
  <c r="V61" i="10"/>
  <c r="U61" i="10"/>
  <c r="V60" i="10"/>
  <c r="U60" i="10"/>
  <c r="V59" i="10"/>
  <c r="U59" i="10"/>
  <c r="V58" i="10"/>
  <c r="Y58" i="10" s="1"/>
  <c r="Z58" i="10" s="1"/>
  <c r="U58" i="10"/>
  <c r="V57" i="10"/>
  <c r="U57" i="10"/>
  <c r="T56" i="10"/>
  <c r="S56" i="10"/>
  <c r="R56" i="10"/>
  <c r="Q56" i="10"/>
  <c r="P56" i="10"/>
  <c r="O56" i="10"/>
  <c r="N56" i="10"/>
  <c r="M56" i="10"/>
  <c r="L56" i="10"/>
  <c r="K56" i="10"/>
  <c r="J56" i="10"/>
  <c r="I56" i="10"/>
  <c r="H56" i="10"/>
  <c r="G56" i="10"/>
  <c r="D56" i="10"/>
  <c r="C56" i="10"/>
  <c r="V55" i="10"/>
  <c r="U55" i="10"/>
  <c r="V54" i="10"/>
  <c r="U54" i="10"/>
  <c r="V53" i="10"/>
  <c r="Y53" i="10" s="1"/>
  <c r="Z53" i="10" s="1"/>
  <c r="U53" i="10"/>
  <c r="V52" i="10"/>
  <c r="U52" i="10"/>
  <c r="V51" i="10"/>
  <c r="U51" i="10"/>
  <c r="V50" i="10"/>
  <c r="U50" i="10"/>
  <c r="V49" i="10"/>
  <c r="U49" i="10"/>
  <c r="V48" i="10"/>
  <c r="U48" i="10"/>
  <c r="V47" i="10"/>
  <c r="Y47" i="10" s="1"/>
  <c r="Z47" i="10" s="1"/>
  <c r="U47" i="10"/>
  <c r="V46" i="10"/>
  <c r="U46" i="10"/>
  <c r="V45" i="10"/>
  <c r="U45" i="10"/>
  <c r="V44" i="10"/>
  <c r="U44" i="10"/>
  <c r="T43" i="10"/>
  <c r="S43" i="10"/>
  <c r="R43" i="10"/>
  <c r="Q43" i="10"/>
  <c r="P43" i="10"/>
  <c r="O43" i="10"/>
  <c r="N43" i="10"/>
  <c r="M43" i="10"/>
  <c r="L43" i="10"/>
  <c r="K43" i="10"/>
  <c r="J43" i="10"/>
  <c r="I43" i="10"/>
  <c r="H43" i="10"/>
  <c r="G43" i="10"/>
  <c r="D43" i="10"/>
  <c r="C43" i="10"/>
  <c r="V42" i="10"/>
  <c r="Y42" i="10" s="1"/>
  <c r="Z42" i="10" s="1"/>
  <c r="U42" i="10"/>
  <c r="V41" i="10"/>
  <c r="U41" i="10"/>
  <c r="V40" i="10"/>
  <c r="U40" i="10"/>
  <c r="W53" i="10" s="1"/>
  <c r="X53" i="10" s="1"/>
  <c r="V39" i="10"/>
  <c r="U39" i="10"/>
  <c r="V38" i="10"/>
  <c r="U38" i="10"/>
  <c r="V37" i="10"/>
  <c r="U37" i="10"/>
  <c r="W50" i="10" s="1"/>
  <c r="X50" i="10" s="1"/>
  <c r="V36" i="10"/>
  <c r="Y49" i="10" s="1"/>
  <c r="Z49" i="10" s="1"/>
  <c r="U36" i="10"/>
  <c r="V35" i="10"/>
  <c r="U35" i="10"/>
  <c r="V34" i="10"/>
  <c r="U34" i="10"/>
  <c r="V33" i="10"/>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W40" i="10" s="1"/>
  <c r="X40" i="10" s="1"/>
  <c r="V26" i="10"/>
  <c r="U26" i="10"/>
  <c r="V25" i="10"/>
  <c r="Y38" i="10" s="1"/>
  <c r="Z38" i="10" s="1"/>
  <c r="U25" i="10"/>
  <c r="V24" i="10"/>
  <c r="U24" i="10"/>
  <c r="V23" i="10"/>
  <c r="U23" i="10"/>
  <c r="V22" i="10"/>
  <c r="U22" i="10"/>
  <c r="V21" i="10"/>
  <c r="U21" i="10"/>
  <c r="V20" i="10"/>
  <c r="U20" i="10"/>
  <c r="V19" i="10"/>
  <c r="Y32" i="10" s="1"/>
  <c r="Z32" i="10" s="1"/>
  <c r="U19" i="10"/>
  <c r="V18" i="10"/>
  <c r="U18" i="10"/>
  <c r="T17" i="10"/>
  <c r="S17" i="10"/>
  <c r="R17" i="10"/>
  <c r="Q17" i="10"/>
  <c r="P17" i="10"/>
  <c r="O17" i="10"/>
  <c r="N17" i="10"/>
  <c r="M17" i="10"/>
  <c r="L17" i="10"/>
  <c r="K17" i="10"/>
  <c r="J17" i="10"/>
  <c r="I17" i="10"/>
  <c r="H17" i="10"/>
  <c r="G17" i="10"/>
  <c r="D17" i="10"/>
  <c r="C17" i="10"/>
  <c r="V16" i="10"/>
  <c r="U16" i="10"/>
  <c r="V15" i="10"/>
  <c r="U15" i="10"/>
  <c r="V14" i="10"/>
  <c r="U14" i="10"/>
  <c r="V13" i="10"/>
  <c r="U13" i="10"/>
  <c r="V12" i="10"/>
  <c r="U12" i="10"/>
  <c r="V11" i="10"/>
  <c r="U11" i="10"/>
  <c r="V10" i="10"/>
  <c r="U10" i="10"/>
  <c r="V9" i="10"/>
  <c r="U9" i="10"/>
  <c r="V8" i="10"/>
  <c r="Y21" i="10" s="1"/>
  <c r="Z21" i="10" s="1"/>
  <c r="U8" i="10"/>
  <c r="V7" i="10"/>
  <c r="U7" i="10"/>
  <c r="V6" i="10"/>
  <c r="U6" i="10"/>
  <c r="V5" i="10"/>
  <c r="U5" i="10"/>
  <c r="U148" i="9"/>
  <c r="W148" i="9" s="1"/>
  <c r="X148" i="9" s="1"/>
  <c r="V148" i="9"/>
  <c r="U149" i="9"/>
  <c r="V149" i="9"/>
  <c r="U150" i="9"/>
  <c r="V150" i="9"/>
  <c r="U151" i="9"/>
  <c r="V151" i="9"/>
  <c r="U152" i="9"/>
  <c r="V152" i="9"/>
  <c r="U153" i="9"/>
  <c r="V153" i="9"/>
  <c r="U154" i="9"/>
  <c r="W154" i="9" s="1"/>
  <c r="X154" i="9" s="1"/>
  <c r="V154" i="9"/>
  <c r="U155" i="9"/>
  <c r="V155" i="9"/>
  <c r="U156" i="9"/>
  <c r="V156" i="9"/>
  <c r="U157" i="9"/>
  <c r="V157" i="9"/>
  <c r="U158" i="9"/>
  <c r="V158" i="9"/>
  <c r="U159" i="9"/>
  <c r="V159" i="9"/>
  <c r="Y159" i="9" s="1"/>
  <c r="Z159" i="9" s="1"/>
  <c r="C160" i="9"/>
  <c r="D160" i="9"/>
  <c r="E160" i="9"/>
  <c r="F160" i="9"/>
  <c r="G160" i="9"/>
  <c r="H160" i="9"/>
  <c r="I160" i="9"/>
  <c r="J160" i="9"/>
  <c r="K160" i="9"/>
  <c r="L160" i="9"/>
  <c r="M160" i="9"/>
  <c r="N160" i="9"/>
  <c r="O160" i="9"/>
  <c r="P160" i="9"/>
  <c r="Q160" i="9"/>
  <c r="R160" i="9"/>
  <c r="S160" i="9"/>
  <c r="T160" i="9"/>
  <c r="U135" i="9"/>
  <c r="V135" i="9"/>
  <c r="U136" i="9"/>
  <c r="V136" i="9"/>
  <c r="U137" i="9"/>
  <c r="W150" i="9" s="1"/>
  <c r="X150" i="9" s="1"/>
  <c r="V137" i="9"/>
  <c r="Y137" i="9" s="1"/>
  <c r="Z137" i="9" s="1"/>
  <c r="U138" i="9"/>
  <c r="W138" i="9" s="1"/>
  <c r="X138" i="9" s="1"/>
  <c r="V138" i="9"/>
  <c r="U139" i="9"/>
  <c r="V139" i="9"/>
  <c r="U140" i="9"/>
  <c r="V140" i="9"/>
  <c r="U141" i="9"/>
  <c r="V141" i="9"/>
  <c r="U142" i="9"/>
  <c r="V142" i="9"/>
  <c r="U143" i="9"/>
  <c r="V143" i="9"/>
  <c r="Y156" i="9" s="1"/>
  <c r="Z156" i="9" s="1"/>
  <c r="U144" i="9"/>
  <c r="W157" i="9" s="1"/>
  <c r="X157" i="9" s="1"/>
  <c r="V144" i="9"/>
  <c r="U145" i="9"/>
  <c r="V145" i="9"/>
  <c r="U146" i="9"/>
  <c r="V146" i="9"/>
  <c r="C147" i="9"/>
  <c r="D147" i="9"/>
  <c r="G147" i="9"/>
  <c r="H147" i="9"/>
  <c r="I147" i="9"/>
  <c r="J147" i="9"/>
  <c r="K147" i="9"/>
  <c r="L147" i="9"/>
  <c r="M147" i="9"/>
  <c r="N147" i="9"/>
  <c r="O147" i="9"/>
  <c r="P147" i="9"/>
  <c r="Q147" i="9"/>
  <c r="R147" i="9"/>
  <c r="S147" i="9"/>
  <c r="T147" i="9"/>
  <c r="U122" i="9"/>
  <c r="W135" i="9" s="1"/>
  <c r="V122" i="9"/>
  <c r="Y135" i="9" s="1"/>
  <c r="U123" i="9"/>
  <c r="W123" i="9" s="1"/>
  <c r="X123" i="9" s="1"/>
  <c r="V123" i="9"/>
  <c r="U124" i="9"/>
  <c r="V124" i="9"/>
  <c r="U125" i="9"/>
  <c r="V125" i="9"/>
  <c r="U126" i="9"/>
  <c r="V126" i="9"/>
  <c r="U127" i="9"/>
  <c r="V127" i="9"/>
  <c r="U128" i="9"/>
  <c r="V128" i="9"/>
  <c r="U129" i="9"/>
  <c r="W142" i="9" s="1"/>
  <c r="X142" i="9" s="1"/>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V113" i="9"/>
  <c r="Y126" i="9" s="1"/>
  <c r="Z126" i="9" s="1"/>
  <c r="U114" i="9"/>
  <c r="W114" i="9" s="1"/>
  <c r="X114" i="9" s="1"/>
  <c r="V114" i="9"/>
  <c r="U115" i="9"/>
  <c r="V115" i="9"/>
  <c r="U116" i="9"/>
  <c r="V116" i="9"/>
  <c r="U117" i="9"/>
  <c r="V117" i="9"/>
  <c r="U118" i="9"/>
  <c r="V118" i="9"/>
  <c r="U119" i="9"/>
  <c r="W132" i="9" s="1"/>
  <c r="X132" i="9" s="1"/>
  <c r="V119" i="9"/>
  <c r="U120" i="9"/>
  <c r="W120" i="9" s="1"/>
  <c r="X120" i="9" s="1"/>
  <c r="V120" i="9"/>
  <c r="C121" i="9"/>
  <c r="D121" i="9"/>
  <c r="G121" i="9"/>
  <c r="H121" i="9"/>
  <c r="I121" i="9"/>
  <c r="J121" i="9"/>
  <c r="K121" i="9"/>
  <c r="L121" i="9"/>
  <c r="M121" i="9"/>
  <c r="M120" i="6" s="1"/>
  <c r="N121" i="9"/>
  <c r="N120" i="6" s="1"/>
  <c r="O121" i="9"/>
  <c r="O120" i="6" s="1"/>
  <c r="P121" i="9"/>
  <c r="Q121" i="9"/>
  <c r="R121" i="9"/>
  <c r="S121" i="9"/>
  <c r="T121" i="9"/>
  <c r="U96" i="9"/>
  <c r="V96" i="9"/>
  <c r="U97" i="9"/>
  <c r="V97" i="9"/>
  <c r="U98" i="9"/>
  <c r="V98" i="9"/>
  <c r="Y111" i="9" s="1"/>
  <c r="Z111" i="9" s="1"/>
  <c r="U99" i="9"/>
  <c r="V99" i="9"/>
  <c r="U100" i="9"/>
  <c r="V100" i="9"/>
  <c r="U101" i="9"/>
  <c r="V101" i="9"/>
  <c r="U102" i="9"/>
  <c r="V102" i="9"/>
  <c r="U103" i="9"/>
  <c r="V103" i="9"/>
  <c r="U104" i="9"/>
  <c r="W104" i="9" s="1"/>
  <c r="X104" i="9" s="1"/>
  <c r="V104" i="9"/>
  <c r="U105" i="9"/>
  <c r="W105" i="9" s="1"/>
  <c r="X105" i="9" s="1"/>
  <c r="V105" i="9"/>
  <c r="U106" i="9"/>
  <c r="V106" i="9"/>
  <c r="U107" i="9"/>
  <c r="V107" i="9"/>
  <c r="C108" i="9"/>
  <c r="D108" i="9"/>
  <c r="G108" i="9"/>
  <c r="H108" i="9"/>
  <c r="I108" i="9"/>
  <c r="I107" i="6" s="1"/>
  <c r="J108" i="9"/>
  <c r="K108" i="9"/>
  <c r="K107" i="6" s="1"/>
  <c r="L108" i="9"/>
  <c r="M108" i="9"/>
  <c r="N108" i="9"/>
  <c r="O108" i="9"/>
  <c r="P108" i="9"/>
  <c r="Q108" i="9"/>
  <c r="R108" i="9"/>
  <c r="S108" i="9"/>
  <c r="T108" i="9"/>
  <c r="T95" i="9"/>
  <c r="T94" i="6" s="1"/>
  <c r="S95" i="9"/>
  <c r="S94" i="6" s="1"/>
  <c r="R95" i="9"/>
  <c r="Q95" i="9"/>
  <c r="P95" i="9"/>
  <c r="O95" i="9"/>
  <c r="N95" i="9"/>
  <c r="M95" i="9"/>
  <c r="L95" i="9"/>
  <c r="K95" i="9"/>
  <c r="J95" i="9"/>
  <c r="I95" i="9"/>
  <c r="H95" i="9"/>
  <c r="H94" i="6" s="1"/>
  <c r="G95" i="9"/>
  <c r="D95" i="9"/>
  <c r="D94" i="6" s="1"/>
  <c r="C95" i="9"/>
  <c r="V94" i="9"/>
  <c r="U94" i="9"/>
  <c r="V93" i="9"/>
  <c r="U93" i="9"/>
  <c r="V92" i="9"/>
  <c r="U92" i="9"/>
  <c r="V91" i="9"/>
  <c r="U91" i="9"/>
  <c r="V90" i="9"/>
  <c r="U90" i="9"/>
  <c r="W90" i="9" s="1"/>
  <c r="X90" i="9" s="1"/>
  <c r="V89" i="9"/>
  <c r="Y89" i="9" s="1"/>
  <c r="Z89" i="9" s="1"/>
  <c r="U89" i="9"/>
  <c r="V88" i="9"/>
  <c r="U88" i="9"/>
  <c r="V87" i="9"/>
  <c r="U87" i="9"/>
  <c r="V86" i="9"/>
  <c r="U86" i="9"/>
  <c r="V85" i="9"/>
  <c r="U85" i="9"/>
  <c r="V84" i="9"/>
  <c r="U84" i="9"/>
  <c r="U95" i="9" s="1"/>
  <c r="V83" i="9"/>
  <c r="Y83" i="9" s="1"/>
  <c r="U83" i="9"/>
  <c r="W96" i="9" s="1"/>
  <c r="X96" i="9" s="1"/>
  <c r="T82" i="9"/>
  <c r="S82" i="9"/>
  <c r="R82" i="9"/>
  <c r="Q82" i="9"/>
  <c r="P82" i="9"/>
  <c r="O82" i="9"/>
  <c r="N82" i="9"/>
  <c r="M82" i="9"/>
  <c r="L82" i="9"/>
  <c r="L81" i="6" s="1"/>
  <c r="K82" i="9"/>
  <c r="K81" i="6" s="1"/>
  <c r="J82" i="9"/>
  <c r="I82" i="9"/>
  <c r="H82" i="9"/>
  <c r="G82" i="9"/>
  <c r="D82" i="9"/>
  <c r="C82" i="9"/>
  <c r="V81" i="9"/>
  <c r="U81" i="9"/>
  <c r="V80" i="9"/>
  <c r="U80" i="9"/>
  <c r="V79" i="9"/>
  <c r="Y92" i="9" s="1"/>
  <c r="Z92" i="9" s="1"/>
  <c r="U79" i="9"/>
  <c r="W92" i="9" s="1"/>
  <c r="X92" i="9" s="1"/>
  <c r="V78" i="9"/>
  <c r="Y91" i="9" s="1"/>
  <c r="Z91" i="9" s="1"/>
  <c r="U78" i="9"/>
  <c r="V77" i="9"/>
  <c r="U77" i="9"/>
  <c r="V76" i="9"/>
  <c r="U76" i="9"/>
  <c r="V75" i="9"/>
  <c r="U75" i="9"/>
  <c r="V74" i="9"/>
  <c r="U74" i="9"/>
  <c r="V73" i="9"/>
  <c r="Y86" i="9" s="1"/>
  <c r="Z86" i="9" s="1"/>
  <c r="U73" i="9"/>
  <c r="W73" i="9" s="1"/>
  <c r="X73" i="9" s="1"/>
  <c r="V72" i="9"/>
  <c r="Y85" i="9" s="1"/>
  <c r="Z85" i="9" s="1"/>
  <c r="U72" i="9"/>
  <c r="V71" i="9"/>
  <c r="U71" i="9"/>
  <c r="V70" i="9"/>
  <c r="U70" i="9"/>
  <c r="T69" i="9"/>
  <c r="S69" i="9"/>
  <c r="R69" i="9"/>
  <c r="Q69" i="9"/>
  <c r="P69" i="9"/>
  <c r="P68" i="6" s="1"/>
  <c r="O69" i="9"/>
  <c r="N69" i="9"/>
  <c r="M69" i="9"/>
  <c r="L69" i="9"/>
  <c r="K69" i="9"/>
  <c r="J69" i="9"/>
  <c r="I69" i="9"/>
  <c r="H69" i="9"/>
  <c r="G69" i="9"/>
  <c r="D69" i="9"/>
  <c r="C69" i="9"/>
  <c r="V68" i="9"/>
  <c r="Y81" i="9" s="1"/>
  <c r="Z81" i="9" s="1"/>
  <c r="U68" i="9"/>
  <c r="W81" i="9" s="1"/>
  <c r="X81" i="9" s="1"/>
  <c r="V67" i="9"/>
  <c r="Y80" i="9" s="1"/>
  <c r="Z80" i="9" s="1"/>
  <c r="U67" i="9"/>
  <c r="V66" i="9"/>
  <c r="U66" i="9"/>
  <c r="V65" i="9"/>
  <c r="U65" i="9"/>
  <c r="V64" i="9"/>
  <c r="U64" i="9"/>
  <c r="V63" i="9"/>
  <c r="U63" i="9"/>
  <c r="W76" i="9" s="1"/>
  <c r="X76" i="9" s="1"/>
  <c r="V62" i="9"/>
  <c r="U62" i="9"/>
  <c r="W62" i="9" s="1"/>
  <c r="X62" i="9" s="1"/>
  <c r="V61" i="9"/>
  <c r="Y61" i="9" s="1"/>
  <c r="Z61" i="9" s="1"/>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Y64" i="9" s="1"/>
  <c r="Z64" i="9" s="1"/>
  <c r="U51" i="9"/>
  <c r="W51" i="9" s="1"/>
  <c r="X51" i="9" s="1"/>
  <c r="V50" i="9"/>
  <c r="Y50" i="9" s="1"/>
  <c r="Z50" i="9" s="1"/>
  <c r="U50" i="9"/>
  <c r="V49" i="9"/>
  <c r="U49" i="9"/>
  <c r="V48" i="9"/>
  <c r="U48" i="9"/>
  <c r="V47" i="9"/>
  <c r="U47" i="9"/>
  <c r="V46" i="9"/>
  <c r="U46" i="9"/>
  <c r="V45" i="9"/>
  <c r="Y58" i="9" s="1"/>
  <c r="Z58" i="9" s="1"/>
  <c r="U45" i="9"/>
  <c r="W58" i="9" s="1"/>
  <c r="X58" i="9" s="1"/>
  <c r="V44" i="9"/>
  <c r="Y57" i="9" s="1"/>
  <c r="U44" i="9"/>
  <c r="T43" i="9"/>
  <c r="S43" i="9"/>
  <c r="R43" i="9"/>
  <c r="Q43" i="9"/>
  <c r="P43" i="9"/>
  <c r="O43" i="9"/>
  <c r="N43" i="9"/>
  <c r="M43" i="9"/>
  <c r="L43" i="9"/>
  <c r="K43" i="9"/>
  <c r="J43" i="9"/>
  <c r="I43" i="9"/>
  <c r="H43" i="9"/>
  <c r="G43" i="9"/>
  <c r="D43" i="9"/>
  <c r="C43" i="9"/>
  <c r="V42" i="9"/>
  <c r="U42" i="9"/>
  <c r="V41" i="9"/>
  <c r="U41" i="9"/>
  <c r="V40" i="9"/>
  <c r="Y53" i="9" s="1"/>
  <c r="Z53" i="9" s="1"/>
  <c r="U40" i="9"/>
  <c r="W53" i="9" s="1"/>
  <c r="X53" i="9" s="1"/>
  <c r="V39" i="9"/>
  <c r="Y39" i="9" s="1"/>
  <c r="Z39" i="9" s="1"/>
  <c r="U39" i="9"/>
  <c r="V38" i="9"/>
  <c r="U38" i="9"/>
  <c r="V37" i="9"/>
  <c r="U37" i="9"/>
  <c r="V36" i="9"/>
  <c r="U36" i="9"/>
  <c r="V35" i="9"/>
  <c r="U35" i="9"/>
  <c r="V34" i="9"/>
  <c r="U34" i="9"/>
  <c r="U43" i="9" s="1"/>
  <c r="V33" i="9"/>
  <c r="Y33" i="9" s="1"/>
  <c r="Z33" i="9" s="1"/>
  <c r="U33" i="9"/>
  <c r="V32" i="9"/>
  <c r="U32" i="9"/>
  <c r="V31" i="9"/>
  <c r="U31" i="9"/>
  <c r="T30" i="9"/>
  <c r="S30" i="9"/>
  <c r="R30" i="9"/>
  <c r="Q30" i="9"/>
  <c r="P30" i="9"/>
  <c r="O30" i="9"/>
  <c r="N30" i="9"/>
  <c r="M30" i="9"/>
  <c r="L30" i="9"/>
  <c r="K30" i="9"/>
  <c r="J30" i="9"/>
  <c r="I30" i="9"/>
  <c r="H30" i="9"/>
  <c r="G30" i="9"/>
  <c r="D30" i="9"/>
  <c r="C30" i="9"/>
  <c r="V29" i="9"/>
  <c r="Y42" i="9" s="1"/>
  <c r="Z42" i="9" s="1"/>
  <c r="U29" i="9"/>
  <c r="V28" i="9"/>
  <c r="Y41" i="9" s="1"/>
  <c r="Z41" i="9" s="1"/>
  <c r="U28" i="9"/>
  <c r="V27" i="9"/>
  <c r="U27" i="9"/>
  <c r="V26" i="9"/>
  <c r="U26" i="9"/>
  <c r="V25" i="9"/>
  <c r="U25" i="9"/>
  <c r="V24" i="9"/>
  <c r="U24" i="9"/>
  <c r="V23" i="9"/>
  <c r="U23" i="9"/>
  <c r="U30" i="9" s="1"/>
  <c r="V22" i="9"/>
  <c r="Y22" i="9" s="1"/>
  <c r="U22" i="9"/>
  <c r="V21" i="9"/>
  <c r="U21" i="9"/>
  <c r="V20" i="9"/>
  <c r="U20" i="9"/>
  <c r="V19" i="9"/>
  <c r="U19" i="9"/>
  <c r="V18" i="9"/>
  <c r="U18" i="9"/>
  <c r="T17" i="9"/>
  <c r="S17" i="9"/>
  <c r="R17" i="9"/>
  <c r="R16" i="6" s="1"/>
  <c r="Q17" i="9"/>
  <c r="P17" i="9"/>
  <c r="O17" i="9"/>
  <c r="N17" i="9"/>
  <c r="M17" i="9"/>
  <c r="L17" i="9"/>
  <c r="K17" i="9"/>
  <c r="J17" i="9"/>
  <c r="I17" i="9"/>
  <c r="H17" i="9"/>
  <c r="H16" i="6" s="1"/>
  <c r="G17" i="9"/>
  <c r="D17" i="9"/>
  <c r="C17" i="9"/>
  <c r="V16" i="9"/>
  <c r="U16" i="9"/>
  <c r="V15" i="9"/>
  <c r="U15" i="9"/>
  <c r="V14" i="9"/>
  <c r="U14" i="9"/>
  <c r="V13" i="9"/>
  <c r="U13" i="9"/>
  <c r="V12" i="9"/>
  <c r="Y25" i="9" s="1"/>
  <c r="Z25" i="9" s="1"/>
  <c r="U12" i="9"/>
  <c r="W25" i="9" s="1"/>
  <c r="X25" i="9" s="1"/>
  <c r="V11" i="9"/>
  <c r="Y24" i="9" s="1"/>
  <c r="Z24" i="9" s="1"/>
  <c r="U11" i="9"/>
  <c r="V10" i="9"/>
  <c r="U10" i="9"/>
  <c r="V9" i="9"/>
  <c r="U9" i="9"/>
  <c r="V8" i="9"/>
  <c r="U8" i="9"/>
  <c r="V7" i="9"/>
  <c r="U7" i="9"/>
  <c r="V6" i="9"/>
  <c r="Y19" i="9" s="1"/>
  <c r="Z19" i="9" s="1"/>
  <c r="U6" i="9"/>
  <c r="W19" i="9" s="1"/>
  <c r="X19" i="9" s="1"/>
  <c r="V5" i="9"/>
  <c r="Y18" i="9" s="1"/>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s="1"/>
  <c r="AD135" i="8"/>
  <c r="AE135" i="8"/>
  <c r="AF135" i="8"/>
  <c r="AI148" i="8" s="1"/>
  <c r="AJ148" i="8" s="1"/>
  <c r="AD136" i="8"/>
  <c r="AE136" i="8"/>
  <c r="AF136" i="8"/>
  <c r="AD137" i="8"/>
  <c r="AE137" i="8"/>
  <c r="AF137" i="8"/>
  <c r="AD138" i="8"/>
  <c r="AE138" i="8"/>
  <c r="AF138" i="8"/>
  <c r="AD139" i="8"/>
  <c r="AE139" i="8"/>
  <c r="AF139" i="8"/>
  <c r="AI152" i="8" s="1"/>
  <c r="AJ152" i="8" s="1"/>
  <c r="AD140" i="8"/>
  <c r="AE140" i="8"/>
  <c r="AF140" i="8"/>
  <c r="AD141" i="8"/>
  <c r="AE141" i="8"/>
  <c r="AF141" i="8"/>
  <c r="AD142" i="8"/>
  <c r="AE142" i="8"/>
  <c r="AF142" i="8"/>
  <c r="AD143" i="8"/>
  <c r="AE143" i="8"/>
  <c r="AF143" i="8"/>
  <c r="AI156" i="8" s="1"/>
  <c r="AJ156" i="8" s="1"/>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G137" i="8" s="1"/>
  <c r="AH137" i="8" s="1"/>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G145" i="8" s="1"/>
  <c r="AH145" i="8" s="1"/>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s="1"/>
  <c r="AH121" i="8" s="1"/>
  <c r="AF108" i="8"/>
  <c r="AI121" i="8" s="1"/>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G99" i="8" s="1"/>
  <c r="AH99" i="8" s="1"/>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O55" i="6" s="1"/>
  <c r="T55" i="8"/>
  <c r="S55" i="8"/>
  <c r="R55" i="8"/>
  <c r="Q55" i="8"/>
  <c r="P55" i="8"/>
  <c r="O55" i="8"/>
  <c r="N55" i="8"/>
  <c r="M55" i="8"/>
  <c r="L55" i="8"/>
  <c r="K55" i="8"/>
  <c r="J55" i="8"/>
  <c r="E55" i="8"/>
  <c r="D55" i="8"/>
  <c r="C55" i="8"/>
  <c r="AF54" i="8"/>
  <c r="AE54" i="8"/>
  <c r="AD54" i="8"/>
  <c r="AF53" i="8"/>
  <c r="AE53" i="8"/>
  <c r="AD53" i="8"/>
  <c r="AF52" i="8"/>
  <c r="AI65" i="8" s="1"/>
  <c r="AJ65" i="8" s="1"/>
  <c r="AE52" i="8"/>
  <c r="AD52" i="8"/>
  <c r="AF51" i="8"/>
  <c r="AE51" i="8"/>
  <c r="AD51" i="8"/>
  <c r="AF50" i="8"/>
  <c r="AE50" i="8"/>
  <c r="AD50" i="8"/>
  <c r="AF49" i="8"/>
  <c r="AE49" i="8"/>
  <c r="AD49" i="8"/>
  <c r="AF48" i="8"/>
  <c r="AE48" i="8"/>
  <c r="AD48" i="8"/>
  <c r="AF47" i="8"/>
  <c r="AI60" i="8" s="1"/>
  <c r="AJ60" i="8" s="1"/>
  <c r="AE47" i="8"/>
  <c r="AD47" i="8"/>
  <c r="AF46" i="8"/>
  <c r="AE46" i="8"/>
  <c r="AD46" i="8"/>
  <c r="AF45" i="8"/>
  <c r="AE45" i="8"/>
  <c r="AD45" i="8"/>
  <c r="AF44" i="8"/>
  <c r="AE44" i="8"/>
  <c r="AD44" i="8"/>
  <c r="AF43" i="8"/>
  <c r="AE43" i="8"/>
  <c r="AD43" i="8"/>
  <c r="AC42" i="8"/>
  <c r="AB42" i="8"/>
  <c r="AA42" i="8"/>
  <c r="Z42" i="8"/>
  <c r="Y42" i="8"/>
  <c r="X42" i="8"/>
  <c r="W42" i="8"/>
  <c r="V42" i="8"/>
  <c r="U42" i="8"/>
  <c r="T42" i="8"/>
  <c r="S42" i="8"/>
  <c r="R42" i="8"/>
  <c r="Q42" i="8"/>
  <c r="P42" i="8"/>
  <c r="O42" i="8"/>
  <c r="N42" i="8"/>
  <c r="M42" i="8"/>
  <c r="L42" i="8"/>
  <c r="K42" i="8"/>
  <c r="J42" i="8"/>
  <c r="I42" i="8"/>
  <c r="G42" i="6" s="1"/>
  <c r="E42" i="8"/>
  <c r="D42" i="6" s="1"/>
  <c r="D42" i="8"/>
  <c r="C42" i="8"/>
  <c r="AF41" i="8"/>
  <c r="AE41" i="8"/>
  <c r="AD41" i="8"/>
  <c r="AF40" i="8"/>
  <c r="AE40" i="8"/>
  <c r="AD40" i="8"/>
  <c r="AF39" i="8"/>
  <c r="AE39" i="8"/>
  <c r="AD39" i="8"/>
  <c r="AF38" i="8"/>
  <c r="AE38" i="8"/>
  <c r="AG51" i="8" s="1"/>
  <c r="AH51" i="8" s="1"/>
  <c r="AD38" i="8"/>
  <c r="AF37" i="8"/>
  <c r="AE37" i="8"/>
  <c r="AD37" i="8"/>
  <c r="AF36" i="8"/>
  <c r="AE36" i="8"/>
  <c r="AD36" i="8"/>
  <c r="AF35" i="8"/>
  <c r="AE35" i="8"/>
  <c r="AD35" i="8"/>
  <c r="AF34" i="8"/>
  <c r="AE34" i="8"/>
  <c r="AD34" i="8"/>
  <c r="AF33" i="8"/>
  <c r="AE33" i="8"/>
  <c r="AG46" i="8" s="1"/>
  <c r="AH46" i="8" s="1"/>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G41" i="8" s="1"/>
  <c r="AH41" i="8" s="1"/>
  <c r="AD28" i="8"/>
  <c r="AF27" i="8"/>
  <c r="AE27" i="8"/>
  <c r="AD27" i="8"/>
  <c r="AF26" i="8"/>
  <c r="AE26" i="8"/>
  <c r="AD26" i="8"/>
  <c r="AF25" i="8"/>
  <c r="AE25" i="8"/>
  <c r="AD25" i="8"/>
  <c r="AF24" i="8"/>
  <c r="AE24" i="8"/>
  <c r="AD24" i="8"/>
  <c r="AF23" i="8"/>
  <c r="AE23" i="8"/>
  <c r="AD23" i="8"/>
  <c r="AF22" i="8"/>
  <c r="AE22" i="8"/>
  <c r="AD22" i="8"/>
  <c r="AF21" i="8"/>
  <c r="AE21" i="8"/>
  <c r="AD21" i="8"/>
  <c r="AF20" i="8"/>
  <c r="AI33" i="8" s="1"/>
  <c r="AJ33" i="8" s="1"/>
  <c r="AE20" i="8"/>
  <c r="AD20" i="8"/>
  <c r="AF19" i="8"/>
  <c r="AE19" i="8"/>
  <c r="AD19" i="8"/>
  <c r="AF18" i="8"/>
  <c r="AE18" i="8"/>
  <c r="AD18" i="8"/>
  <c r="AD29" i="8" s="1"/>
  <c r="AF17" i="8"/>
  <c r="AE17" i="8"/>
  <c r="AD17" i="8"/>
  <c r="AC16" i="8"/>
  <c r="AB16" i="8"/>
  <c r="AA16" i="8"/>
  <c r="Z16" i="8"/>
  <c r="Y16" i="8"/>
  <c r="X16" i="8"/>
  <c r="W16" i="8"/>
  <c r="V16" i="8"/>
  <c r="U16" i="8"/>
  <c r="O16" i="6" s="1"/>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V147" i="7"/>
  <c r="U148" i="7"/>
  <c r="V148" i="7"/>
  <c r="U149" i="7"/>
  <c r="V149" i="7"/>
  <c r="U150" i="7"/>
  <c r="V150" i="7"/>
  <c r="U151" i="7"/>
  <c r="W151" i="7" s="1"/>
  <c r="X151" i="7" s="1"/>
  <c r="V151" i="7"/>
  <c r="U152" i="7"/>
  <c r="V152" i="7"/>
  <c r="U153" i="7"/>
  <c r="V153" i="7"/>
  <c r="U154" i="7"/>
  <c r="V154" i="7"/>
  <c r="U155" i="7"/>
  <c r="V155" i="7"/>
  <c r="U156" i="7"/>
  <c r="V156" i="7"/>
  <c r="Y156" i="7" s="1"/>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Y147" i="7" s="1"/>
  <c r="Z147" i="7" s="1"/>
  <c r="U135" i="7"/>
  <c r="V135" i="7"/>
  <c r="U136" i="7"/>
  <c r="V136" i="7"/>
  <c r="U137" i="7"/>
  <c r="V137" i="7"/>
  <c r="U138" i="7"/>
  <c r="V138" i="7"/>
  <c r="U139" i="7"/>
  <c r="W152" i="7" s="1"/>
  <c r="V139" i="7"/>
  <c r="U140" i="7"/>
  <c r="V140" i="7"/>
  <c r="U141" i="7"/>
  <c r="W154" i="7" s="1"/>
  <c r="X154" i="7" s="1"/>
  <c r="V141" i="7"/>
  <c r="U142" i="7"/>
  <c r="V142" i="7"/>
  <c r="U143" i="7"/>
  <c r="V143" i="7"/>
  <c r="U144" i="7"/>
  <c r="V144" i="7"/>
  <c r="Y157" i="7" s="1"/>
  <c r="Z157" i="7" s="1"/>
  <c r="U145" i="7"/>
  <c r="V145" i="7"/>
  <c r="C146" i="7"/>
  <c r="D146" i="7"/>
  <c r="G146" i="7"/>
  <c r="H146" i="7"/>
  <c r="I146" i="7"/>
  <c r="J146" i="7"/>
  <c r="K146" i="7"/>
  <c r="L146" i="7"/>
  <c r="M146" i="7"/>
  <c r="N146" i="7"/>
  <c r="O146" i="7"/>
  <c r="P146" i="7"/>
  <c r="Q146" i="7"/>
  <c r="R146" i="7"/>
  <c r="S146" i="7"/>
  <c r="T146" i="7"/>
  <c r="U121" i="7"/>
  <c r="V121" i="7"/>
  <c r="U122" i="7"/>
  <c r="V122" i="7"/>
  <c r="U123" i="7"/>
  <c r="V123" i="7"/>
  <c r="U124" i="7"/>
  <c r="W137" i="7" s="1"/>
  <c r="V124" i="7"/>
  <c r="U125" i="7"/>
  <c r="W138" i="7" s="1"/>
  <c r="X138" i="7" s="1"/>
  <c r="V125" i="7"/>
  <c r="U126" i="7"/>
  <c r="W126" i="7" s="1"/>
  <c r="X126" i="7" s="1"/>
  <c r="V126" i="7"/>
  <c r="U127" i="7"/>
  <c r="V127" i="7"/>
  <c r="U128" i="7"/>
  <c r="V128" i="7"/>
  <c r="Y141" i="7" s="1"/>
  <c r="U129" i="7"/>
  <c r="V129" i="7"/>
  <c r="Y142" i="7" s="1"/>
  <c r="Z142" i="7" s="1"/>
  <c r="U130" i="7"/>
  <c r="W143" i="7" s="1"/>
  <c r="X143" i="7" s="1"/>
  <c r="V130" i="7"/>
  <c r="U131" i="7"/>
  <c r="W144" i="7" s="1"/>
  <c r="X144" i="7" s="1"/>
  <c r="V131" i="7"/>
  <c r="Y131" i="7" s="1"/>
  <c r="Z131" i="7" s="1"/>
  <c r="U132" i="7"/>
  <c r="W132" i="7" s="1"/>
  <c r="X132" i="7" s="1"/>
  <c r="V132" i="7"/>
  <c r="C133" i="7"/>
  <c r="D133" i="7"/>
  <c r="G133" i="7"/>
  <c r="H133" i="7"/>
  <c r="I133" i="7"/>
  <c r="J133" i="7"/>
  <c r="K133" i="7"/>
  <c r="L133" i="7"/>
  <c r="M133" i="7"/>
  <c r="N133" i="7"/>
  <c r="O133" i="7"/>
  <c r="P133" i="7"/>
  <c r="Q133" i="7"/>
  <c r="R133" i="7"/>
  <c r="S133" i="7"/>
  <c r="T133" i="7"/>
  <c r="U108" i="7"/>
  <c r="V108" i="7"/>
  <c r="U109" i="7"/>
  <c r="W122" i="7" s="1"/>
  <c r="X122" i="7" s="1"/>
  <c r="V109" i="7"/>
  <c r="U110" i="7"/>
  <c r="V110" i="7"/>
  <c r="Y110" i="7" s="1"/>
  <c r="Z110" i="7" s="1"/>
  <c r="U111" i="7"/>
  <c r="W111" i="7" s="1"/>
  <c r="X111" i="7" s="1"/>
  <c r="V111" i="7"/>
  <c r="U112" i="7"/>
  <c r="W125" i="7" s="1"/>
  <c r="X125" i="7" s="1"/>
  <c r="V112" i="7"/>
  <c r="U113" i="7"/>
  <c r="V113" i="7"/>
  <c r="U114" i="7"/>
  <c r="V114" i="7"/>
  <c r="U115" i="7"/>
  <c r="W128" i="7" s="1"/>
  <c r="X128" i="7" s="1"/>
  <c r="V115" i="7"/>
  <c r="U116" i="7"/>
  <c r="V116" i="7"/>
  <c r="Y116" i="7" s="1"/>
  <c r="Z116" i="7" s="1"/>
  <c r="U117" i="7"/>
  <c r="W130" i="7" s="1"/>
  <c r="X130" i="7" s="1"/>
  <c r="V117" i="7"/>
  <c r="U118" i="7"/>
  <c r="V118" i="7"/>
  <c r="U119" i="7"/>
  <c r="V119" i="7"/>
  <c r="C120" i="7"/>
  <c r="D120" i="7"/>
  <c r="D120" i="6" s="1"/>
  <c r="G120" i="7"/>
  <c r="G120" i="6" s="1"/>
  <c r="H120" i="7"/>
  <c r="I120" i="7"/>
  <c r="J120" i="7"/>
  <c r="K120" i="7"/>
  <c r="K120" i="6" s="1"/>
  <c r="L120" i="7"/>
  <c r="L120" i="6"/>
  <c r="M120" i="7"/>
  <c r="N120" i="7"/>
  <c r="O120" i="7"/>
  <c r="P120" i="7"/>
  <c r="Q120" i="7"/>
  <c r="Q120" i="6" s="1"/>
  <c r="R120" i="7"/>
  <c r="S120" i="7"/>
  <c r="S120" i="6" s="1"/>
  <c r="T120" i="7"/>
  <c r="T120" i="6" s="1"/>
  <c r="U95" i="7"/>
  <c r="W108" i="7" s="1"/>
  <c r="X108" i="7" s="1"/>
  <c r="V95" i="7"/>
  <c r="Y95" i="7" s="1"/>
  <c r="AA95" i="7" s="1"/>
  <c r="U96" i="7"/>
  <c r="V96" i="7"/>
  <c r="U97" i="7"/>
  <c r="V97" i="7"/>
  <c r="U98" i="7"/>
  <c r="V98" i="7"/>
  <c r="U99" i="7"/>
  <c r="W112" i="7" s="1"/>
  <c r="X112" i="7" s="1"/>
  <c r="V99" i="7"/>
  <c r="Y112" i="7" s="1"/>
  <c r="Z112" i="7" s="1"/>
  <c r="U100" i="7"/>
  <c r="V100" i="7"/>
  <c r="Y113" i="7" s="1"/>
  <c r="Z113" i="7" s="1"/>
  <c r="U101" i="7"/>
  <c r="W114" i="7" s="1"/>
  <c r="X114" i="7" s="1"/>
  <c r="V101" i="7"/>
  <c r="Y101" i="7" s="1"/>
  <c r="Z101" i="7" s="1"/>
  <c r="U102" i="7"/>
  <c r="V102" i="7"/>
  <c r="U103" i="7"/>
  <c r="V103" i="7"/>
  <c r="U104" i="7"/>
  <c r="V104" i="7"/>
  <c r="Y117" i="7" s="1"/>
  <c r="Z117" i="7" s="1"/>
  <c r="U105" i="7"/>
  <c r="V105" i="7"/>
  <c r="U106" i="7"/>
  <c r="V106" i="7"/>
  <c r="C107" i="7"/>
  <c r="C107" i="6" s="1"/>
  <c r="D107" i="7"/>
  <c r="D107" i="6" s="1"/>
  <c r="G107" i="7"/>
  <c r="H107" i="7"/>
  <c r="H107" i="6" s="1"/>
  <c r="I107" i="7"/>
  <c r="J107" i="7"/>
  <c r="K107" i="7"/>
  <c r="L107" i="7"/>
  <c r="M107" i="7"/>
  <c r="N107" i="7"/>
  <c r="N107" i="6" s="1"/>
  <c r="O107" i="7"/>
  <c r="P107" i="7"/>
  <c r="Q107" i="7"/>
  <c r="Q107" i="6" s="1"/>
  <c r="R107" i="7"/>
  <c r="S107" i="7"/>
  <c r="T107" i="7"/>
  <c r="T107" i="6" s="1"/>
  <c r="T94" i="7"/>
  <c r="S94" i="7"/>
  <c r="R94" i="7"/>
  <c r="Q94" i="7"/>
  <c r="P94" i="7"/>
  <c r="P94" i="6" s="1"/>
  <c r="O94" i="7"/>
  <c r="N94" i="7"/>
  <c r="M94" i="7"/>
  <c r="L94" i="7"/>
  <c r="L94" i="6" s="1"/>
  <c r="K94" i="7"/>
  <c r="K94" i="6" s="1"/>
  <c r="J94" i="7"/>
  <c r="I94" i="7"/>
  <c r="I94" i="6" s="1"/>
  <c r="H94" i="7"/>
  <c r="G94" i="7"/>
  <c r="D94" i="7"/>
  <c r="C94" i="7"/>
  <c r="V93" i="7"/>
  <c r="U93" i="7"/>
  <c r="V92" i="7"/>
  <c r="U92" i="7"/>
  <c r="V91" i="7"/>
  <c r="Y91" i="7" s="1"/>
  <c r="Z91" i="7" s="1"/>
  <c r="U91" i="7"/>
  <c r="W91" i="7" s="1"/>
  <c r="X91" i="7" s="1"/>
  <c r="V90" i="7"/>
  <c r="U90" i="7"/>
  <c r="W103" i="7" s="1"/>
  <c r="X103" i="7" s="1"/>
  <c r="V89" i="7"/>
  <c r="U89" i="7"/>
  <c r="V88" i="7"/>
  <c r="U88" i="7"/>
  <c r="V87" i="7"/>
  <c r="Y100" i="7" s="1"/>
  <c r="Z100" i="7" s="1"/>
  <c r="U87" i="7"/>
  <c r="V86" i="7"/>
  <c r="U86" i="7"/>
  <c r="V85" i="7"/>
  <c r="Y98" i="7" s="1"/>
  <c r="Z98" i="7" s="1"/>
  <c r="U85" i="7"/>
  <c r="W85" i="7" s="1"/>
  <c r="X85" i="7" s="1"/>
  <c r="V84" i="7"/>
  <c r="U84" i="7"/>
  <c r="W97" i="7" s="1"/>
  <c r="X97" i="7" s="1"/>
  <c r="V83" i="7"/>
  <c r="U83" i="7"/>
  <c r="V82" i="7"/>
  <c r="U82" i="7"/>
  <c r="T81" i="7"/>
  <c r="T81" i="6" s="1"/>
  <c r="S81" i="7"/>
  <c r="S81" i="6" s="1"/>
  <c r="R81" i="7"/>
  <c r="Q81" i="7"/>
  <c r="P81" i="7"/>
  <c r="P81" i="6" s="1"/>
  <c r="O81" i="7"/>
  <c r="N81" i="7"/>
  <c r="M81" i="7"/>
  <c r="M81" i="6" s="1"/>
  <c r="L81" i="7"/>
  <c r="K81" i="7"/>
  <c r="J81" i="7"/>
  <c r="I81" i="7"/>
  <c r="I81" i="6" s="1"/>
  <c r="H81" i="7"/>
  <c r="H81" i="6" s="1"/>
  <c r="G81" i="7"/>
  <c r="D81" i="7"/>
  <c r="C81" i="7"/>
  <c r="V80" i="7"/>
  <c r="U80" i="7"/>
  <c r="V79" i="7"/>
  <c r="U79" i="7"/>
  <c r="W92" i="7" s="1"/>
  <c r="X92" i="7" s="1"/>
  <c r="V78" i="7"/>
  <c r="U78" i="7"/>
  <c r="V77" i="7"/>
  <c r="U77" i="7"/>
  <c r="V76" i="7"/>
  <c r="U76" i="7"/>
  <c r="V75" i="7"/>
  <c r="U75" i="7"/>
  <c r="V74" i="7"/>
  <c r="U74" i="7"/>
  <c r="W74" i="7" s="1"/>
  <c r="X74" i="7" s="1"/>
  <c r="V73" i="7"/>
  <c r="U73" i="7"/>
  <c r="W86" i="7" s="1"/>
  <c r="X86" i="7" s="1"/>
  <c r="V72" i="7"/>
  <c r="U72" i="7"/>
  <c r="V71" i="7"/>
  <c r="U71" i="7"/>
  <c r="W71" i="7" s="1"/>
  <c r="X71" i="7" s="1"/>
  <c r="V70" i="7"/>
  <c r="Y83" i="7" s="1"/>
  <c r="Z83" i="7" s="1"/>
  <c r="U70" i="7"/>
  <c r="V69" i="7"/>
  <c r="U69" i="7"/>
  <c r="T68" i="7"/>
  <c r="T68" i="6" s="1"/>
  <c r="S68" i="7"/>
  <c r="S68" i="6" s="1"/>
  <c r="R68" i="7"/>
  <c r="R68" i="6" s="1"/>
  <c r="Q68" i="7"/>
  <c r="Q68" i="6" s="1"/>
  <c r="P68" i="7"/>
  <c r="O68" i="7"/>
  <c r="N68" i="7"/>
  <c r="M68" i="7"/>
  <c r="M68" i="6" s="1"/>
  <c r="L68" i="7"/>
  <c r="L68" i="6" s="1"/>
  <c r="K68" i="7"/>
  <c r="J68" i="7"/>
  <c r="I68" i="7"/>
  <c r="H68" i="7"/>
  <c r="H68" i="6" s="1"/>
  <c r="G68" i="7"/>
  <c r="D68" i="7"/>
  <c r="C68" i="7"/>
  <c r="C68" i="6" s="1"/>
  <c r="V67" i="7"/>
  <c r="U67" i="7"/>
  <c r="V66" i="7"/>
  <c r="U66" i="7"/>
  <c r="V65" i="7"/>
  <c r="U65" i="7"/>
  <c r="V64" i="7"/>
  <c r="U64" i="7"/>
  <c r="V63" i="7"/>
  <c r="U63" i="7"/>
  <c r="W76" i="7" s="1"/>
  <c r="X76" i="7" s="1"/>
  <c r="V62" i="7"/>
  <c r="Y75" i="7" s="1"/>
  <c r="Z75" i="7" s="1"/>
  <c r="U62" i="7"/>
  <c r="V61" i="7"/>
  <c r="V60" i="7"/>
  <c r="U60" i="7"/>
  <c r="V59" i="7"/>
  <c r="Y72" i="7" s="1"/>
  <c r="Z72" i="7" s="1"/>
  <c r="U59" i="7"/>
  <c r="V58" i="7"/>
  <c r="U58" i="7"/>
  <c r="V57" i="7"/>
  <c r="U57" i="7"/>
  <c r="W70" i="7" s="1"/>
  <c r="X70" i="7" s="1"/>
  <c r="V56" i="7"/>
  <c r="U56" i="7"/>
  <c r="T55" i="7"/>
  <c r="S55" i="7"/>
  <c r="S55" i="6" s="1"/>
  <c r="R55" i="7"/>
  <c r="Q55" i="7"/>
  <c r="P55" i="7"/>
  <c r="P55" i="6" s="1"/>
  <c r="O55" i="7"/>
  <c r="N55" i="7"/>
  <c r="M55" i="7"/>
  <c r="M55" i="6" s="1"/>
  <c r="L55" i="7"/>
  <c r="K55" i="7"/>
  <c r="K55" i="6" s="1"/>
  <c r="J55" i="7"/>
  <c r="I55" i="7"/>
  <c r="H55" i="7"/>
  <c r="G55" i="7"/>
  <c r="G55" i="6" s="1"/>
  <c r="D55" i="7"/>
  <c r="C55" i="7"/>
  <c r="V54" i="7"/>
  <c r="Y54" i="7" s="1"/>
  <c r="Z54" i="7" s="1"/>
  <c r="U54" i="7"/>
  <c r="V53" i="7"/>
  <c r="U53" i="7"/>
  <c r="V52" i="7"/>
  <c r="U52" i="7"/>
  <c r="W65" i="7" s="1"/>
  <c r="X65" i="7" s="1"/>
  <c r="V51" i="7"/>
  <c r="Y64" i="7" s="1"/>
  <c r="Z64" i="7" s="1"/>
  <c r="U51" i="7"/>
  <c r="W64" i="7" s="1"/>
  <c r="X64" i="7" s="1"/>
  <c r="V50" i="7"/>
  <c r="U50" i="7"/>
  <c r="V49" i="7"/>
  <c r="U49" i="7"/>
  <c r="V48" i="7"/>
  <c r="U48" i="7"/>
  <c r="W61" i="7" s="1"/>
  <c r="X61" i="7" s="1"/>
  <c r="V47" i="7"/>
  <c r="U47" i="7"/>
  <c r="V46" i="7"/>
  <c r="U46" i="7"/>
  <c r="W59" i="7" s="1"/>
  <c r="X59" i="7" s="1"/>
  <c r="V45" i="7"/>
  <c r="Y45" i="7" s="1"/>
  <c r="Z45" i="7" s="1"/>
  <c r="U45" i="7"/>
  <c r="V44" i="7"/>
  <c r="U44" i="7"/>
  <c r="V43" i="7"/>
  <c r="U43" i="7"/>
  <c r="T42" i="7"/>
  <c r="T42" i="6" s="1"/>
  <c r="S42" i="7"/>
  <c r="R42" i="7"/>
  <c r="Q42" i="7"/>
  <c r="P42" i="7"/>
  <c r="O42" i="7"/>
  <c r="N42" i="7"/>
  <c r="M42" i="7"/>
  <c r="L42" i="7"/>
  <c r="K42" i="7"/>
  <c r="J42" i="7"/>
  <c r="J42" i="6" s="1"/>
  <c r="I42" i="7"/>
  <c r="I42" i="6" s="1"/>
  <c r="H42" i="7"/>
  <c r="H42" i="6" s="1"/>
  <c r="G42" i="7"/>
  <c r="D42" i="7"/>
  <c r="C42" i="7"/>
  <c r="V41" i="7"/>
  <c r="U41" i="7"/>
  <c r="W54" i="7" s="1"/>
  <c r="X54" i="7" s="1"/>
  <c r="V40" i="7"/>
  <c r="Y53" i="7" s="1"/>
  <c r="Z53" i="7" s="1"/>
  <c r="U40" i="7"/>
  <c r="V39" i="7"/>
  <c r="Y52" i="7" s="1"/>
  <c r="Z52" i="7" s="1"/>
  <c r="U39" i="7"/>
  <c r="V38" i="7"/>
  <c r="U38" i="7"/>
  <c r="V37" i="7"/>
  <c r="U37" i="7"/>
  <c r="V36" i="7"/>
  <c r="U36" i="7"/>
  <c r="V35" i="7"/>
  <c r="U35" i="7"/>
  <c r="W48" i="7" s="1"/>
  <c r="X48" i="7" s="1"/>
  <c r="V34" i="7"/>
  <c r="U34" i="7"/>
  <c r="V33" i="7"/>
  <c r="U33" i="7"/>
  <c r="V32" i="7"/>
  <c r="U32" i="7"/>
  <c r="V31" i="7"/>
  <c r="U31" i="7"/>
  <c r="V30" i="7"/>
  <c r="U30" i="7"/>
  <c r="T29" i="7"/>
  <c r="S29" i="7"/>
  <c r="S29" i="6" s="1"/>
  <c r="R29" i="7"/>
  <c r="R29" i="6" s="1"/>
  <c r="Q29" i="7"/>
  <c r="Q29" i="6" s="1"/>
  <c r="P29" i="7"/>
  <c r="O29" i="7"/>
  <c r="N29" i="7"/>
  <c r="M29" i="7"/>
  <c r="L29" i="7"/>
  <c r="K29" i="7"/>
  <c r="J29" i="7"/>
  <c r="I29" i="7"/>
  <c r="H29" i="7"/>
  <c r="G29" i="7"/>
  <c r="D29" i="7"/>
  <c r="C29" i="7"/>
  <c r="C29" i="6" s="1"/>
  <c r="V28" i="7"/>
  <c r="U28" i="7"/>
  <c r="V27" i="7"/>
  <c r="U27" i="7"/>
  <c r="V26" i="7"/>
  <c r="U26" i="7"/>
  <c r="V25" i="7"/>
  <c r="U25" i="7"/>
  <c r="V24" i="7"/>
  <c r="U24" i="7"/>
  <c r="W37" i="7" s="1"/>
  <c r="X37" i="7" s="1"/>
  <c r="V23" i="7"/>
  <c r="Y36" i="7" s="1"/>
  <c r="Z36" i="7" s="1"/>
  <c r="U23" i="7"/>
  <c r="W23" i="7" s="1"/>
  <c r="X23" i="7" s="1"/>
  <c r="V22" i="7"/>
  <c r="U22" i="7"/>
  <c r="V21" i="7"/>
  <c r="U21" i="7"/>
  <c r="V20" i="7"/>
  <c r="U20" i="7"/>
  <c r="V19" i="7"/>
  <c r="U19" i="7"/>
  <c r="V18" i="7"/>
  <c r="U18" i="7"/>
  <c r="V17" i="7"/>
  <c r="Y17" i="7" s="1"/>
  <c r="U17" i="7"/>
  <c r="T16" i="7"/>
  <c r="S16" i="7"/>
  <c r="S16" i="6" s="1"/>
  <c r="R16" i="7"/>
  <c r="Q16" i="7"/>
  <c r="P16" i="7"/>
  <c r="O16" i="7"/>
  <c r="N16" i="7"/>
  <c r="M16" i="7"/>
  <c r="L16" i="7"/>
  <c r="K16" i="7"/>
  <c r="K16" i="6" s="1"/>
  <c r="J16" i="7"/>
  <c r="J16" i="6" s="1"/>
  <c r="I16" i="7"/>
  <c r="I16" i="6" s="1"/>
  <c r="H16" i="7"/>
  <c r="G16" i="7"/>
  <c r="D16" i="7"/>
  <c r="C16" i="7"/>
  <c r="V15" i="7"/>
  <c r="U15" i="7"/>
  <c r="V14" i="7"/>
  <c r="U14" i="7"/>
  <c r="V13" i="7"/>
  <c r="U13" i="7"/>
  <c r="W26" i="7" s="1"/>
  <c r="X26" i="7" s="1"/>
  <c r="V12" i="7"/>
  <c r="Y25" i="7" s="1"/>
  <c r="Z25" i="7" s="1"/>
  <c r="U12" i="7"/>
  <c r="W25" i="7" s="1"/>
  <c r="X25" i="7" s="1"/>
  <c r="V11" i="7"/>
  <c r="U11" i="7"/>
  <c r="V10" i="7"/>
  <c r="U10" i="7"/>
  <c r="V9" i="7"/>
  <c r="U9" i="7"/>
  <c r="V8" i="7"/>
  <c r="U8" i="7"/>
  <c r="V7" i="7"/>
  <c r="U7" i="7"/>
  <c r="W20" i="7" s="1"/>
  <c r="X20" i="7" s="1"/>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S107" i="6"/>
  <c r="N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Q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I151" i="8"/>
  <c r="AJ151" i="8" s="1"/>
  <c r="I55" i="6"/>
  <c r="R42" i="6"/>
  <c r="AG150" i="8"/>
  <c r="AH150" i="8" s="1"/>
  <c r="AI147" i="8"/>
  <c r="AJ147" i="8" s="1"/>
  <c r="W50" i="9"/>
  <c r="X50" i="9" s="1"/>
  <c r="W55" i="9"/>
  <c r="X55" i="9" s="1"/>
  <c r="Y71" i="9"/>
  <c r="Z71" i="9" s="1"/>
  <c r="Y151" i="9"/>
  <c r="Z151" i="9" s="1"/>
  <c r="Y59" i="9"/>
  <c r="Z59" i="9" s="1"/>
  <c r="W31" i="9"/>
  <c r="X31" i="9" s="1"/>
  <c r="W100" i="9"/>
  <c r="X100" i="9" s="1"/>
  <c r="W24" i="9"/>
  <c r="X24" i="9" s="1"/>
  <c r="W109" i="9"/>
  <c r="X109" i="9" s="1"/>
  <c r="Y99" i="7"/>
  <c r="Z99" i="7" s="1"/>
  <c r="Y90" i="7"/>
  <c r="Z90" i="7" s="1"/>
  <c r="Y111" i="7"/>
  <c r="Z111" i="7" s="1"/>
  <c r="AI41" i="8"/>
  <c r="AJ41" i="8" s="1"/>
  <c r="AG47" i="8"/>
  <c r="AH47" i="8" s="1"/>
  <c r="AI138" i="8"/>
  <c r="AJ138" i="8" s="1"/>
  <c r="W101" i="9"/>
  <c r="X101" i="9" s="1"/>
  <c r="Y146" i="9"/>
  <c r="Z146" i="9" s="1"/>
  <c r="Y68" i="10"/>
  <c r="Z68" i="10" s="1"/>
  <c r="Y143" i="10"/>
  <c r="Z143" i="10" s="1"/>
  <c r="AG104" i="8"/>
  <c r="AH104" i="8" s="1"/>
  <c r="AG148" i="8"/>
  <c r="AH148" i="8" s="1"/>
  <c r="W116" i="9"/>
  <c r="X116" i="9" s="1"/>
  <c r="Y28" i="7"/>
  <c r="Z28" i="7" s="1"/>
  <c r="W88" i="7"/>
  <c r="X88" i="7" s="1"/>
  <c r="AI53" i="8"/>
  <c r="AJ53" i="8" s="1"/>
  <c r="AI57" i="8"/>
  <c r="AJ57" i="8" s="1"/>
  <c r="W22" i="9"/>
  <c r="X22" i="9" s="1"/>
  <c r="W26" i="9"/>
  <c r="X26" i="9" s="1"/>
  <c r="W49" i="10"/>
  <c r="X49" i="10" s="1"/>
  <c r="Y79" i="7"/>
  <c r="Z79" i="7" s="1"/>
  <c r="AI48" i="8"/>
  <c r="AJ48" i="8" s="1"/>
  <c r="AG155" i="8"/>
  <c r="AH155" i="8" s="1"/>
  <c r="Y26" i="9"/>
  <c r="Z26" i="9" s="1"/>
  <c r="W44" i="9"/>
  <c r="X44" i="9" s="1"/>
  <c r="W77" i="9"/>
  <c r="X77" i="9" s="1"/>
  <c r="Y144" i="9"/>
  <c r="Z144" i="9" s="1"/>
  <c r="Y128" i="10"/>
  <c r="Z128" i="10" s="1"/>
  <c r="W135" i="10"/>
  <c r="X135" i="10" s="1"/>
  <c r="W22" i="7"/>
  <c r="X22" i="7" s="1"/>
  <c r="AG54" i="8"/>
  <c r="AH54" i="8" s="1"/>
  <c r="Y22" i="7"/>
  <c r="Z22" i="7" s="1"/>
  <c r="AI35" i="8"/>
  <c r="AJ35" i="8" s="1"/>
  <c r="AI141" i="8"/>
  <c r="AJ141" i="8" s="1"/>
  <c r="AG152" i="8"/>
  <c r="AH152" i="8" s="1"/>
  <c r="Y27" i="9"/>
  <c r="Z27" i="9" s="1"/>
  <c r="W32" i="9"/>
  <c r="X32" i="9" s="1"/>
  <c r="Y70" i="9"/>
  <c r="AA70" i="9" s="1"/>
  <c r="W159" i="9"/>
  <c r="X159" i="9" s="1"/>
  <c r="Y41" i="10"/>
  <c r="Z41" i="10" s="1"/>
  <c r="W84" i="10"/>
  <c r="X84" i="10" s="1"/>
  <c r="W92" i="10"/>
  <c r="X92" i="10" s="1"/>
  <c r="Y102" i="10"/>
  <c r="Z102" i="10" s="1"/>
  <c r="W133" i="10"/>
  <c r="X133" i="10" s="1"/>
  <c r="W141" i="10"/>
  <c r="X141" i="10" s="1"/>
  <c r="Y79" i="10"/>
  <c r="Z79" i="10" s="1"/>
  <c r="Y140" i="10"/>
  <c r="Z140" i="10" s="1"/>
  <c r="Y133" i="10"/>
  <c r="Z133" i="10" s="1"/>
  <c r="Y46" i="10"/>
  <c r="Z46" i="10" s="1"/>
  <c r="W51" i="10"/>
  <c r="X51" i="10" s="1"/>
  <c r="W60" i="10"/>
  <c r="X60" i="10" s="1"/>
  <c r="Y110" i="10"/>
  <c r="Z110" i="10" s="1"/>
  <c r="W125" i="10"/>
  <c r="X125" i="10" s="1"/>
  <c r="W68" i="10"/>
  <c r="X68" i="10" s="1"/>
  <c r="W77" i="10"/>
  <c r="X77" i="10" s="1"/>
  <c r="W86" i="10"/>
  <c r="X86" i="10" s="1"/>
  <c r="Y104" i="10"/>
  <c r="Z104" i="10" s="1"/>
  <c r="W118" i="10"/>
  <c r="X118" i="10" s="1"/>
  <c r="W19" i="10"/>
  <c r="X19" i="10" s="1"/>
  <c r="W23" i="10"/>
  <c r="X23" i="10" s="1"/>
  <c r="Y39" i="10"/>
  <c r="Z39" i="10" s="1"/>
  <c r="Y113" i="10"/>
  <c r="Z113" i="10" s="1"/>
  <c r="Y127" i="10"/>
  <c r="Z127" i="10" s="1"/>
  <c r="Y40" i="10"/>
  <c r="Z40" i="10" s="1"/>
  <c r="Y103" i="10"/>
  <c r="Z103" i="10" s="1"/>
  <c r="W146" i="10"/>
  <c r="X146" i="10" s="1"/>
  <c r="W138" i="10"/>
  <c r="X138" i="10" s="1"/>
  <c r="W72" i="9"/>
  <c r="X72" i="9" s="1"/>
  <c r="W93" i="9"/>
  <c r="X93" i="9" s="1"/>
  <c r="Y101" i="9"/>
  <c r="Z101" i="9" s="1"/>
  <c r="Y143" i="9"/>
  <c r="Z143" i="9" s="1"/>
  <c r="Y139" i="9"/>
  <c r="Z139" i="9" s="1"/>
  <c r="Y84" i="9"/>
  <c r="Z84" i="9" s="1"/>
  <c r="L55" i="6"/>
  <c r="P107" i="6"/>
  <c r="Y21" i="9"/>
  <c r="Z21" i="9" s="1"/>
  <c r="W37" i="9"/>
  <c r="X37" i="9" s="1"/>
  <c r="Y48" i="9"/>
  <c r="Z48" i="9" s="1"/>
  <c r="W52" i="9"/>
  <c r="X52" i="9" s="1"/>
  <c r="W57" i="9"/>
  <c r="X57" i="9" s="1"/>
  <c r="W60" i="9"/>
  <c r="X60" i="9" s="1"/>
  <c r="Y97" i="9"/>
  <c r="Z97" i="9" s="1"/>
  <c r="W119" i="9"/>
  <c r="X119" i="9" s="1"/>
  <c r="Y115" i="9"/>
  <c r="Z115" i="9" s="1"/>
  <c r="W139" i="9"/>
  <c r="X139" i="9" s="1"/>
  <c r="Y158" i="9"/>
  <c r="Z158" i="9" s="1"/>
  <c r="Y154" i="9"/>
  <c r="Z154" i="9" s="1"/>
  <c r="W49" i="9"/>
  <c r="X49" i="9" s="1"/>
  <c r="W27" i="9"/>
  <c r="X27" i="9" s="1"/>
  <c r="W38" i="9"/>
  <c r="X38" i="9" s="1"/>
  <c r="W61" i="9"/>
  <c r="X61" i="9" s="1"/>
  <c r="W70" i="9"/>
  <c r="X70" i="9" s="1"/>
  <c r="Y94" i="9"/>
  <c r="Z94" i="9" s="1"/>
  <c r="Y114" i="9"/>
  <c r="Z114" i="9" s="1"/>
  <c r="Y131" i="9"/>
  <c r="Z131" i="9" s="1"/>
  <c r="Y138" i="9"/>
  <c r="Z138" i="9" s="1"/>
  <c r="Y149" i="9"/>
  <c r="Z149" i="9" s="1"/>
  <c r="Y103" i="9"/>
  <c r="Z103" i="9" s="1"/>
  <c r="W131" i="9"/>
  <c r="X131" i="9" s="1"/>
  <c r="Y140" i="9"/>
  <c r="Z140" i="9" s="1"/>
  <c r="W130" i="9"/>
  <c r="X130" i="9" s="1"/>
  <c r="Y55" i="9"/>
  <c r="Z55" i="9" s="1"/>
  <c r="W54" i="9"/>
  <c r="X54" i="9" s="1"/>
  <c r="Y87" i="9"/>
  <c r="Z87" i="9" s="1"/>
  <c r="W107" i="9"/>
  <c r="X107" i="9" s="1"/>
  <c r="Y148" i="9"/>
  <c r="AA148" i="9" s="1"/>
  <c r="AD133" i="8"/>
  <c r="AI19" i="8"/>
  <c r="AJ19" i="8" s="1"/>
  <c r="AG22" i="8"/>
  <c r="AH22" i="8" s="1"/>
  <c r="AI27" i="8"/>
  <c r="AJ27" i="8" s="1"/>
  <c r="AG31" i="8"/>
  <c r="AH31" i="8" s="1"/>
  <c r="AG39" i="8"/>
  <c r="AH39" i="8" s="1"/>
  <c r="AI54" i="8"/>
  <c r="AJ54" i="8" s="1"/>
  <c r="AG61" i="8"/>
  <c r="AH61" i="8" s="1"/>
  <c r="AG70" i="8"/>
  <c r="AH70" i="8" s="1"/>
  <c r="AG78" i="8"/>
  <c r="AH78" i="8" s="1"/>
  <c r="AG87" i="8"/>
  <c r="AH87" i="8" s="1"/>
  <c r="AI100" i="8"/>
  <c r="AJ100" i="8" s="1"/>
  <c r="AI129" i="8"/>
  <c r="AJ129" i="8" s="1"/>
  <c r="AG138" i="8"/>
  <c r="AH138" i="8" s="1"/>
  <c r="AI31" i="8"/>
  <c r="AJ31" i="8" s="1"/>
  <c r="AI39" i="8"/>
  <c r="AJ39" i="8" s="1"/>
  <c r="AG50" i="8"/>
  <c r="AH50" i="8" s="1"/>
  <c r="AI61" i="8"/>
  <c r="AJ61" i="8" s="1"/>
  <c r="AG143" i="8"/>
  <c r="AH143" i="8" s="1"/>
  <c r="AG37" i="8"/>
  <c r="AH37" i="8" s="1"/>
  <c r="AI45" i="8"/>
  <c r="AJ45" i="8" s="1"/>
  <c r="AI50" i="8"/>
  <c r="AJ50" i="8" s="1"/>
  <c r="AI52" i="8"/>
  <c r="AJ52" i="8" s="1"/>
  <c r="AI102" i="8"/>
  <c r="AJ102" i="8" s="1"/>
  <c r="AI119" i="8"/>
  <c r="AJ119" i="8" s="1"/>
  <c r="AG114" i="8"/>
  <c r="AH114" i="8" s="1"/>
  <c r="AI111" i="8"/>
  <c r="AJ111" i="8" s="1"/>
  <c r="AI158" i="8"/>
  <c r="AJ158" i="8" s="1"/>
  <c r="AG32" i="8"/>
  <c r="AH32" i="8" s="1"/>
  <c r="AG40" i="8"/>
  <c r="AH40" i="8" s="1"/>
  <c r="AG147" i="8"/>
  <c r="AH147" i="8" s="1"/>
  <c r="AI32" i="8"/>
  <c r="AJ32" i="8" s="1"/>
  <c r="AG35" i="8"/>
  <c r="AH35" i="8" s="1"/>
  <c r="AI104" i="8"/>
  <c r="AJ104" i="8" s="1"/>
  <c r="AI96" i="8"/>
  <c r="AI125" i="8"/>
  <c r="AJ125" i="8" s="1"/>
  <c r="AG142" i="8"/>
  <c r="AH142" i="8" s="1"/>
  <c r="AI46" i="8"/>
  <c r="AJ46" i="8" s="1"/>
  <c r="AG33" i="8"/>
  <c r="AH33" i="8" s="1"/>
  <c r="AI98" i="8"/>
  <c r="AJ98" i="8" s="1"/>
  <c r="AG118" i="8"/>
  <c r="AH118" i="8" s="1"/>
  <c r="AI115" i="8"/>
  <c r="AJ115" i="8" s="1"/>
  <c r="AG110" i="8"/>
  <c r="AH110" i="8" s="1"/>
  <c r="AI150" i="8"/>
  <c r="AJ150" i="8" s="1"/>
  <c r="W38" i="7"/>
  <c r="X38" i="7" s="1"/>
  <c r="W47" i="7"/>
  <c r="X47" i="7" s="1"/>
  <c r="Y154" i="7"/>
  <c r="Z154" i="7" s="1"/>
  <c r="W89" i="7"/>
  <c r="X89" i="7" s="1"/>
  <c r="Y92" i="7"/>
  <c r="Z92" i="7" s="1"/>
  <c r="Y97" i="7"/>
  <c r="Z97" i="7" s="1"/>
  <c r="W115" i="7"/>
  <c r="X115" i="7" s="1"/>
  <c r="W28" i="7"/>
  <c r="X28" i="7" s="1"/>
  <c r="W32" i="7"/>
  <c r="X32" i="7" s="1"/>
  <c r="W78" i="7"/>
  <c r="X78" i="7" s="1"/>
  <c r="Y82" i="7"/>
  <c r="AA82" i="7" s="1"/>
  <c r="Y152" i="7"/>
  <c r="Z152" i="7" s="1"/>
  <c r="Y126" i="7"/>
  <c r="Z126" i="7" s="1"/>
  <c r="Y21" i="7"/>
  <c r="Z21" i="7" s="1"/>
  <c r="W27" i="7"/>
  <c r="X27" i="7" s="1"/>
  <c r="Y35" i="7"/>
  <c r="Z35" i="7" s="1"/>
  <c r="Y48" i="7"/>
  <c r="W45" i="7"/>
  <c r="X45" i="7" s="1"/>
  <c r="W60" i="7"/>
  <c r="X60" i="7" s="1"/>
  <c r="W96" i="7"/>
  <c r="X96" i="7" s="1"/>
  <c r="W83" i="7"/>
  <c r="X83" i="7" s="1"/>
  <c r="W90" i="7"/>
  <c r="X90" i="7" s="1"/>
  <c r="W21" i="7"/>
  <c r="X21" i="7" s="1"/>
  <c r="Y41" i="7"/>
  <c r="Z41" i="7" s="1"/>
  <c r="Y27" i="7"/>
  <c r="Z27" i="7" s="1"/>
  <c r="AG24" i="8"/>
  <c r="AH24" i="8" s="1"/>
  <c r="AG63" i="8"/>
  <c r="AH63" i="8" s="1"/>
  <c r="AI69" i="8"/>
  <c r="AK69" i="8" s="1"/>
  <c r="AG72" i="8"/>
  <c r="AH72" i="8" s="1"/>
  <c r="AI77" i="8"/>
  <c r="AJ77" i="8" s="1"/>
  <c r="AG80" i="8"/>
  <c r="AH80" i="8" s="1"/>
  <c r="N81" i="6"/>
  <c r="AI86" i="8"/>
  <c r="AJ86" i="8" s="1"/>
  <c r="AG89" i="8"/>
  <c r="AH89" i="8" s="1"/>
  <c r="AI112" i="8"/>
  <c r="AJ112" i="8" s="1"/>
  <c r="AE133" i="8"/>
  <c r="AG125" i="8"/>
  <c r="AH125" i="8" s="1"/>
  <c r="AI122" i="8"/>
  <c r="AJ122" i="8" s="1"/>
  <c r="AI145" i="8"/>
  <c r="AJ145" i="8" s="1"/>
  <c r="AD159" i="8"/>
  <c r="Y20" i="9"/>
  <c r="Z20" i="9" s="1"/>
  <c r="L29" i="6"/>
  <c r="T29" i="6"/>
  <c r="W39" i="9"/>
  <c r="X39" i="9" s="1"/>
  <c r="W34" i="7"/>
  <c r="X34" i="7" s="1"/>
  <c r="W40" i="7"/>
  <c r="X40" i="7" s="1"/>
  <c r="Y86" i="7"/>
  <c r="Z86" i="7" s="1"/>
  <c r="Y103" i="7"/>
  <c r="Y122" i="7"/>
  <c r="Z122" i="7" s="1"/>
  <c r="Y143" i="7"/>
  <c r="Z143" i="7" s="1"/>
  <c r="W136" i="7"/>
  <c r="X136" i="7" s="1"/>
  <c r="W156" i="7"/>
  <c r="X156" i="7" s="1"/>
  <c r="AG19" i="8"/>
  <c r="AG27" i="8"/>
  <c r="AH27" i="8" s="1"/>
  <c r="AI40" i="8"/>
  <c r="AJ40" i="8" s="1"/>
  <c r="AI63" i="8"/>
  <c r="AJ63"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G122" i="8"/>
  <c r="AH122" i="8" s="1"/>
  <c r="W18" i="9"/>
  <c r="X18" i="9" s="1"/>
  <c r="W21" i="9"/>
  <c r="X21" i="9" s="1"/>
  <c r="W58" i="7"/>
  <c r="X58" i="7" s="1"/>
  <c r="Y61" i="7"/>
  <c r="Z61" i="7" s="1"/>
  <c r="W150" i="7"/>
  <c r="X150" i="7" s="1"/>
  <c r="AG48" i="8"/>
  <c r="AH48" i="8" s="1"/>
  <c r="AG100" i="8"/>
  <c r="AH100" i="8" s="1"/>
  <c r="AG96" i="8"/>
  <c r="AH96" i="8" s="1"/>
  <c r="AG117" i="8"/>
  <c r="AH117" i="8" s="1"/>
  <c r="AG109" i="8"/>
  <c r="AH109" i="8" s="1"/>
  <c r="AI132" i="8"/>
  <c r="AJ132" i="8" s="1"/>
  <c r="AG127" i="8"/>
  <c r="AH127" i="8" s="1"/>
  <c r="AI124" i="8"/>
  <c r="AJ124" i="8" s="1"/>
  <c r="AG140" i="8"/>
  <c r="AH140" i="8" s="1"/>
  <c r="AG134" i="8"/>
  <c r="AH134" i="8" s="1"/>
  <c r="Y31" i="9"/>
  <c r="W46" i="9"/>
  <c r="X46" i="9" s="1"/>
  <c r="Y121" i="7"/>
  <c r="AA121" i="7" s="1"/>
  <c r="AI22" i="8"/>
  <c r="AJ22" i="8" s="1"/>
  <c r="AI70" i="8"/>
  <c r="AJ70" i="8" s="1"/>
  <c r="AI78" i="8"/>
  <c r="AJ78" i="8" s="1"/>
  <c r="AI87" i="8"/>
  <c r="AJ87" i="8" s="1"/>
  <c r="AG156" i="8"/>
  <c r="AH156" i="8" s="1"/>
  <c r="Y78" i="7"/>
  <c r="Z78" i="7" s="1"/>
  <c r="Y84" i="7"/>
  <c r="Z84" i="7" s="1"/>
  <c r="W102" i="7"/>
  <c r="X102" i="7" s="1"/>
  <c r="W116" i="7"/>
  <c r="X116" i="7" s="1"/>
  <c r="AG20" i="8"/>
  <c r="AH20" i="8" s="1"/>
  <c r="AG59" i="8"/>
  <c r="AH59" i="8" s="1"/>
  <c r="AG67" i="8"/>
  <c r="AH67" i="8" s="1"/>
  <c r="AI73" i="8"/>
  <c r="AJ73" i="8" s="1"/>
  <c r="AG76" i="8"/>
  <c r="AH76" i="8" s="1"/>
  <c r="AI82" i="8"/>
  <c r="AK82" i="8" s="1"/>
  <c r="AG85" i="8"/>
  <c r="AH85" i="8" s="1"/>
  <c r="AI90" i="8"/>
  <c r="AJ90" i="8" s="1"/>
  <c r="AG93" i="8"/>
  <c r="AH93" i="8" s="1"/>
  <c r="AI103" i="8"/>
  <c r="AJ103" i="8" s="1"/>
  <c r="AI99" i="8"/>
  <c r="AJ99" i="8" s="1"/>
  <c r="AI95" i="8"/>
  <c r="AK95" i="8" s="1"/>
  <c r="I120" i="6"/>
  <c r="AI116" i="8"/>
  <c r="AJ116" i="8" s="1"/>
  <c r="AI108" i="8"/>
  <c r="AG129" i="8"/>
  <c r="AH129" i="8" s="1"/>
  <c r="AI126" i="8"/>
  <c r="AJ126" i="8" s="1"/>
  <c r="AG144" i="8"/>
  <c r="AH144" i="8" s="1"/>
  <c r="AI137" i="8"/>
  <c r="AJ137" i="8" s="1"/>
  <c r="AG151" i="8"/>
  <c r="AH151" i="8" s="1"/>
  <c r="Y88" i="7"/>
  <c r="Z88" i="7" s="1"/>
  <c r="W119" i="7"/>
  <c r="X119" i="7" s="1"/>
  <c r="Y132" i="7"/>
  <c r="Z132" i="7" s="1"/>
  <c r="W129" i="7"/>
  <c r="X12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G126" i="8"/>
  <c r="AH126" i="8" s="1"/>
  <c r="Y32" i="9"/>
  <c r="Z32" i="9" s="1"/>
  <c r="W35" i="9"/>
  <c r="X35" i="9" s="1"/>
  <c r="Y37" i="9"/>
  <c r="Z37" i="9" s="1"/>
  <c r="Y66" i="9"/>
  <c r="Z66" i="9" s="1"/>
  <c r="W33" i="7"/>
  <c r="X33" i="7" s="1"/>
  <c r="Y137" i="7"/>
  <c r="Z137" i="7" s="1"/>
  <c r="W149" i="7"/>
  <c r="X149" i="7" s="1"/>
  <c r="AD16" i="8"/>
  <c r="M16" i="6"/>
  <c r="AG18" i="8"/>
  <c r="AH18" i="8" s="1"/>
  <c r="AI23" i="8"/>
  <c r="AJ23" i="8" s="1"/>
  <c r="AG26" i="8"/>
  <c r="AH26" i="8" s="1"/>
  <c r="AG44" i="8"/>
  <c r="AH44" i="8" s="1"/>
  <c r="AG52" i="8"/>
  <c r="AH52" i="8" s="1"/>
  <c r="AG57" i="8"/>
  <c r="AH57" i="8" s="1"/>
  <c r="AI62" i="8"/>
  <c r="AJ62" i="8" s="1"/>
  <c r="AG65" i="8"/>
  <c r="AH65" i="8" s="1"/>
  <c r="AI71" i="8"/>
  <c r="AJ71" i="8" s="1"/>
  <c r="AG74" i="8"/>
  <c r="AH74" i="8" s="1"/>
  <c r="AG83" i="8"/>
  <c r="AH83" i="8" s="1"/>
  <c r="AG91" i="8"/>
  <c r="AH91" i="8" s="1"/>
  <c r="AG105" i="8"/>
  <c r="AH105" i="8" s="1"/>
  <c r="AG101" i="8"/>
  <c r="AH101" i="8" s="1"/>
  <c r="AG97" i="8"/>
  <c r="AG113" i="8"/>
  <c r="AH113" i="8" s="1"/>
  <c r="AG131" i="8"/>
  <c r="AH131" i="8" s="1"/>
  <c r="AI128" i="8"/>
  <c r="AJ128" i="8" s="1"/>
  <c r="AG123" i="8"/>
  <c r="AH123" i="8" s="1"/>
  <c r="AG139" i="8"/>
  <c r="AH139" i="8" s="1"/>
  <c r="AG135" i="8"/>
  <c r="AH135" i="8" s="1"/>
  <c r="AG149" i="8"/>
  <c r="AH149" i="8" s="1"/>
  <c r="Y65" i="9"/>
  <c r="Z65" i="9" s="1"/>
  <c r="AI18" i="8"/>
  <c r="AJ18" i="8" s="1"/>
  <c r="AI26" i="8"/>
  <c r="AJ26" i="8" s="1"/>
  <c r="K29" i="6"/>
  <c r="P42" i="6"/>
  <c r="K68" i="6"/>
  <c r="AI74" i="8"/>
  <c r="AJ74" i="8" s="1"/>
  <c r="AI83" i="8"/>
  <c r="AJ83" i="8" s="1"/>
  <c r="AI91" i="8"/>
  <c r="AJ91" i="8" s="1"/>
  <c r="W33" i="9"/>
  <c r="Y38" i="9"/>
  <c r="Z38" i="9" s="1"/>
  <c r="Y54" i="9"/>
  <c r="Z54" i="9" s="1"/>
  <c r="W41" i="9"/>
  <c r="X41" i="9" s="1"/>
  <c r="W59" i="9"/>
  <c r="X59" i="9" s="1"/>
  <c r="W65" i="9"/>
  <c r="X65" i="9" s="1"/>
  <c r="W80" i="9"/>
  <c r="X80" i="9" s="1"/>
  <c r="W87" i="9"/>
  <c r="X87" i="9" s="1"/>
  <c r="W106" i="9"/>
  <c r="X106" i="9" s="1"/>
  <c r="Y118" i="9"/>
  <c r="Z118" i="9" s="1"/>
  <c r="W115" i="9"/>
  <c r="X115" i="9" s="1"/>
  <c r="Y123" i="9"/>
  <c r="Z123" i="9" s="1"/>
  <c r="Y145" i="9"/>
  <c r="Z145" i="9" s="1"/>
  <c r="W155" i="9"/>
  <c r="X155" i="9" s="1"/>
  <c r="W58" i="10"/>
  <c r="X58" i="10" s="1"/>
  <c r="W64" i="10"/>
  <c r="X64" i="10" s="1"/>
  <c r="Y84" i="10"/>
  <c r="Z84" i="10" s="1"/>
  <c r="Y123" i="10"/>
  <c r="Z123" i="10" s="1"/>
  <c r="W144" i="10"/>
  <c r="X144" i="10" s="1"/>
  <c r="W137" i="10"/>
  <c r="X137" i="10" s="1"/>
  <c r="Y112" i="9"/>
  <c r="Z112" i="9" s="1"/>
  <c r="Y109" i="9"/>
  <c r="AA109" i="9" s="1"/>
  <c r="W145" i="9"/>
  <c r="X145" i="9" s="1"/>
  <c r="Y142" i="9"/>
  <c r="Z142" i="9" s="1"/>
  <c r="Y157" i="9"/>
  <c r="Z157" i="9" s="1"/>
  <c r="W152" i="9"/>
  <c r="X152" i="9" s="1"/>
  <c r="W18" i="10"/>
  <c r="X18" i="10" s="1"/>
  <c r="Y35" i="10"/>
  <c r="Z35" i="10" s="1"/>
  <c r="W47" i="10"/>
  <c r="X47" i="10" s="1"/>
  <c r="W55" i="10"/>
  <c r="X55" i="10" s="1"/>
  <c r="W71" i="10"/>
  <c r="X71" i="10" s="1"/>
  <c r="Y74" i="10"/>
  <c r="Z74" i="10" s="1"/>
  <c r="W99" i="10"/>
  <c r="X99" i="10" s="1"/>
  <c r="W113" i="10"/>
  <c r="X113" i="10" s="1"/>
  <c r="W123" i="10"/>
  <c r="X123" i="10" s="1"/>
  <c r="W88" i="9"/>
  <c r="X88" i="9" s="1"/>
  <c r="Y93" i="9"/>
  <c r="Z93" i="9" s="1"/>
  <c r="Y120" i="9"/>
  <c r="Z120" i="9" s="1"/>
  <c r="Y125" i="9"/>
  <c r="Z125" i="9" s="1"/>
  <c r="W149" i="9"/>
  <c r="X149" i="9" s="1"/>
  <c r="Y24" i="10"/>
  <c r="Z24" i="10" s="1"/>
  <c r="W41" i="10"/>
  <c r="X41" i="10" s="1"/>
  <c r="Y52" i="10"/>
  <c r="Z52" i="10" s="1"/>
  <c r="W75" i="10"/>
  <c r="X75" i="10" s="1"/>
  <c r="Y80" i="10"/>
  <c r="Z80" i="10" s="1"/>
  <c r="W90" i="10"/>
  <c r="X90" i="10" s="1"/>
  <c r="Y93" i="10"/>
  <c r="Z93" i="10" s="1"/>
  <c r="W104" i="10"/>
  <c r="X104" i="10" s="1"/>
  <c r="Y146" i="10"/>
  <c r="Z146" i="10" s="1"/>
  <c r="W28" i="9"/>
  <c r="X28" i="9" s="1"/>
  <c r="W48" i="9"/>
  <c r="X48" i="9" s="1"/>
  <c r="Y60" i="9"/>
  <c r="Z60" i="9" s="1"/>
  <c r="W63" i="9"/>
  <c r="X63" i="9" s="1"/>
  <c r="W66" i="9"/>
  <c r="X66" i="9" s="1"/>
  <c r="Y88" i="9"/>
  <c r="Z88" i="9" s="1"/>
  <c r="W91" i="9"/>
  <c r="X91" i="9" s="1"/>
  <c r="W94" i="9"/>
  <c r="X94" i="9" s="1"/>
  <c r="Y133" i="9"/>
  <c r="Z133" i="9" s="1"/>
  <c r="Y130" i="9"/>
  <c r="Z130" i="9" s="1"/>
  <c r="Y127" i="9"/>
  <c r="Z127" i="9" s="1"/>
  <c r="W125" i="9"/>
  <c r="X125" i="9" s="1"/>
  <c r="W122" i="9"/>
  <c r="X122" i="9" s="1"/>
  <c r="Y18" i="10"/>
  <c r="Y62" i="10"/>
  <c r="Z62" i="10" s="1"/>
  <c r="W81" i="10"/>
  <c r="X81" i="10" s="1"/>
  <c r="Y85" i="10"/>
  <c r="Z85" i="10" s="1"/>
  <c r="Y90" i="10"/>
  <c r="Z90" i="10" s="1"/>
  <c r="Y106" i="10"/>
  <c r="Z106" i="10" s="1"/>
  <c r="Y101" i="10"/>
  <c r="Z101" i="10" s="1"/>
  <c r="Y76" i="9"/>
  <c r="Z76" i="9" s="1"/>
  <c r="W85" i="9"/>
  <c r="X85" i="9" s="1"/>
  <c r="Y116" i="9"/>
  <c r="Z116" i="9" s="1"/>
  <c r="W25" i="10"/>
  <c r="X25" i="10" s="1"/>
  <c r="W36" i="10"/>
  <c r="X36" i="10" s="1"/>
  <c r="Y45" i="10"/>
  <c r="Z45" i="10" s="1"/>
  <c r="W91" i="10"/>
  <c r="X91" i="10" s="1"/>
  <c r="W103" i="10"/>
  <c r="X103" i="10" s="1"/>
  <c r="Y98" i="10"/>
  <c r="Z98" i="10" s="1"/>
  <c r="Y153" i="10"/>
  <c r="Z153" i="10" s="1"/>
  <c r="Y107" i="9"/>
  <c r="Z107" i="9" s="1"/>
  <c r="W102" i="9"/>
  <c r="X102" i="9" s="1"/>
  <c r="Y100" i="9"/>
  <c r="Z100" i="9" s="1"/>
  <c r="Y129" i="9"/>
  <c r="Z129" i="9" s="1"/>
  <c r="W42" i="10"/>
  <c r="X42" i="10" s="1"/>
  <c r="Y76" i="10"/>
  <c r="Z76" i="10" s="1"/>
  <c r="Y91" i="10"/>
  <c r="Z91" i="10" s="1"/>
  <c r="W98" i="10"/>
  <c r="X98" i="10" s="1"/>
  <c r="Y119" i="10"/>
  <c r="Z119" i="10" s="1"/>
  <c r="W112" i="10"/>
  <c r="X112" i="10" s="1"/>
  <c r="C42" i="6"/>
  <c r="M42" i="6"/>
  <c r="Y49" i="9"/>
  <c r="Z49" i="9" s="1"/>
  <c r="W67" i="9"/>
  <c r="X67" i="9" s="1"/>
  <c r="W71" i="9"/>
  <c r="X71" i="9" s="1"/>
  <c r="W83" i="9"/>
  <c r="X83" i="9" s="1"/>
  <c r="W110" i="9"/>
  <c r="X110" i="9" s="1"/>
  <c r="W124" i="9"/>
  <c r="W143" i="9"/>
  <c r="X143" i="9" s="1"/>
  <c r="W158" i="9"/>
  <c r="X158" i="9" s="1"/>
  <c r="Y155" i="9"/>
  <c r="Z155" i="9" s="1"/>
  <c r="Y51" i="10"/>
  <c r="Z51" i="10" s="1"/>
  <c r="Y63" i="10"/>
  <c r="Z63" i="10" s="1"/>
  <c r="W66" i="10"/>
  <c r="X66" i="10" s="1"/>
  <c r="W73" i="10"/>
  <c r="X73" i="10" s="1"/>
  <c r="W79" i="10"/>
  <c r="X79" i="10" s="1"/>
  <c r="Y97" i="10"/>
  <c r="Z97" i="10" s="1"/>
  <c r="W119" i="10"/>
  <c r="X119" i="10" s="1"/>
  <c r="W131" i="10"/>
  <c r="X131" i="10" s="1"/>
  <c r="W74" i="9"/>
  <c r="X74" i="9" s="1"/>
  <c r="Y77" i="9"/>
  <c r="Z77" i="9" s="1"/>
  <c r="Y106" i="9"/>
  <c r="Z106" i="9" s="1"/>
  <c r="Y99" i="9"/>
  <c r="Z99" i="9" s="1"/>
  <c r="Y110" i="9"/>
  <c r="Z110" i="9" s="1"/>
  <c r="W140" i="9"/>
  <c r="X140" i="9" s="1"/>
  <c r="Y152" i="9"/>
  <c r="Z152" i="9" s="1"/>
  <c r="Y150" i="9"/>
  <c r="Z150" i="9" s="1"/>
  <c r="Y34" i="10"/>
  <c r="Z34" i="10" s="1"/>
  <c r="Y57" i="10"/>
  <c r="AA57" i="10" s="1"/>
  <c r="Y73" i="10"/>
  <c r="Z73" i="10" s="1"/>
  <c r="W105" i="10"/>
  <c r="X105" i="10" s="1"/>
  <c r="W97" i="10"/>
  <c r="X97" i="10" s="1"/>
  <c r="W114" i="10"/>
  <c r="X114" i="10" s="1"/>
  <c r="Y137" i="10"/>
  <c r="Z137" i="10" s="1"/>
  <c r="C94" i="6"/>
  <c r="M94" i="6"/>
  <c r="C81" i="6"/>
  <c r="M29" i="6"/>
  <c r="AF94" i="8"/>
  <c r="AF81" i="8"/>
  <c r="AF68" i="8"/>
  <c r="P16" i="6"/>
  <c r="Y43" i="7"/>
  <c r="AA43" i="7" s="1"/>
  <c r="V232" i="9" l="1"/>
  <c r="R248" i="6"/>
  <c r="AA274" i="10"/>
  <c r="AA275" i="10" s="1"/>
  <c r="AA276" i="10" s="1"/>
  <c r="Y125" i="10"/>
  <c r="Z125" i="10" s="1"/>
  <c r="W28" i="10"/>
  <c r="X28" i="10" s="1"/>
  <c r="Y141" i="10"/>
  <c r="Z141" i="10" s="1"/>
  <c r="W52" i="10"/>
  <c r="X52" i="10" s="1"/>
  <c r="W63" i="10"/>
  <c r="X63" i="10" s="1"/>
  <c r="W85" i="10"/>
  <c r="X85" i="10" s="1"/>
  <c r="V134" i="10"/>
  <c r="W20" i="10"/>
  <c r="X20" i="10" s="1"/>
  <c r="W26" i="10"/>
  <c r="X26" i="10" s="1"/>
  <c r="W48" i="10"/>
  <c r="X48" i="10" s="1"/>
  <c r="W54" i="10"/>
  <c r="X54" i="10" s="1"/>
  <c r="W59" i="10"/>
  <c r="X59" i="10" s="1"/>
  <c r="W65" i="10"/>
  <c r="X65" i="10" s="1"/>
  <c r="W87" i="10"/>
  <c r="X87" i="10" s="1"/>
  <c r="W93" i="10"/>
  <c r="X93" i="10" s="1"/>
  <c r="Y107" i="10"/>
  <c r="Z107" i="10" s="1"/>
  <c r="W117" i="10"/>
  <c r="X117" i="10" s="1"/>
  <c r="W132" i="10"/>
  <c r="X132" i="10" s="1"/>
  <c r="W136" i="10"/>
  <c r="X136" i="10" s="1"/>
  <c r="Y22" i="10"/>
  <c r="Z22" i="10" s="1"/>
  <c r="Y28" i="10"/>
  <c r="Z28" i="10" s="1"/>
  <c r="Y33" i="10"/>
  <c r="Z33" i="10" s="1"/>
  <c r="Y31" i="10"/>
  <c r="AA31" i="10" s="1"/>
  <c r="Y37" i="10"/>
  <c r="Z37" i="10" s="1"/>
  <c r="Y48" i="10"/>
  <c r="Z48" i="10" s="1"/>
  <c r="Y54" i="10"/>
  <c r="Z54" i="10" s="1"/>
  <c r="Y78" i="10"/>
  <c r="Z78" i="10" s="1"/>
  <c r="Y83" i="10"/>
  <c r="AA83" i="10" s="1"/>
  <c r="AA84" i="10" s="1"/>
  <c r="AA85" i="10" s="1"/>
  <c r="Y89" i="10"/>
  <c r="Z89" i="10" s="1"/>
  <c r="Y87" i="10"/>
  <c r="Z87" i="10" s="1"/>
  <c r="Y135" i="10"/>
  <c r="AA135" i="10" s="1"/>
  <c r="AA136" i="10" s="1"/>
  <c r="AA137" i="10" s="1"/>
  <c r="W106" i="10"/>
  <c r="X106" i="10" s="1"/>
  <c r="Y100" i="10"/>
  <c r="Z100" i="10" s="1"/>
  <c r="Y77" i="10"/>
  <c r="Z77" i="10" s="1"/>
  <c r="W22" i="10"/>
  <c r="X22" i="10" s="1"/>
  <c r="W33" i="10"/>
  <c r="X33" i="10" s="1"/>
  <c r="W44" i="10"/>
  <c r="X44" i="10" s="1"/>
  <c r="W61" i="10"/>
  <c r="X61" i="10" s="1"/>
  <c r="W67" i="10"/>
  <c r="X67" i="10" s="1"/>
  <c r="W78" i="10"/>
  <c r="X78" i="10" s="1"/>
  <c r="W96" i="10"/>
  <c r="X96" i="10" s="1"/>
  <c r="W89" i="10"/>
  <c r="X89" i="10" s="1"/>
  <c r="U121" i="10"/>
  <c r="W124" i="10"/>
  <c r="X124" i="10" s="1"/>
  <c r="U147" i="10"/>
  <c r="W100" i="10"/>
  <c r="X100" i="10" s="1"/>
  <c r="Y66" i="10"/>
  <c r="Z66" i="10" s="1"/>
  <c r="Y55" i="10"/>
  <c r="Z55" i="10" s="1"/>
  <c r="Y20" i="10"/>
  <c r="Z20" i="10" s="1"/>
  <c r="V82" i="10"/>
  <c r="Y138" i="10"/>
  <c r="Z138" i="10" s="1"/>
  <c r="Y44" i="10"/>
  <c r="AA44" i="10" s="1"/>
  <c r="AA45" i="10" s="1"/>
  <c r="AA46" i="10" s="1"/>
  <c r="AA47" i="10" s="1"/>
  <c r="Y116" i="10"/>
  <c r="Z116" i="10" s="1"/>
  <c r="W145" i="10"/>
  <c r="X145" i="10" s="1"/>
  <c r="U56" i="10"/>
  <c r="Y131" i="10"/>
  <c r="Z131" i="10" s="1"/>
  <c r="Y61" i="10"/>
  <c r="Z61" i="10" s="1"/>
  <c r="U69" i="10"/>
  <c r="W46" i="10"/>
  <c r="X46" i="10" s="1"/>
  <c r="Y36" i="10"/>
  <c r="Z36" i="10" s="1"/>
  <c r="W140" i="10"/>
  <c r="X140" i="10" s="1"/>
  <c r="W35" i="10"/>
  <c r="X35" i="10" s="1"/>
  <c r="W130" i="10"/>
  <c r="X130" i="10" s="1"/>
  <c r="Y25" i="10"/>
  <c r="Z25" i="10" s="1"/>
  <c r="U82" i="10"/>
  <c r="W76" i="10"/>
  <c r="X76" i="10" s="1"/>
  <c r="W126" i="10"/>
  <c r="X126" i="10" s="1"/>
  <c r="W39" i="10"/>
  <c r="X39" i="10" s="1"/>
  <c r="V43" i="10"/>
  <c r="V69" i="10"/>
  <c r="U95" i="10"/>
  <c r="U134" i="10"/>
  <c r="U17" i="10"/>
  <c r="U30" i="10"/>
  <c r="U43" i="10"/>
  <c r="Y88" i="10"/>
  <c r="Z88" i="10" s="1"/>
  <c r="Y19" i="10"/>
  <c r="Z19" i="10" s="1"/>
  <c r="V17" i="10"/>
  <c r="W72" i="10"/>
  <c r="X72" i="10" s="1"/>
  <c r="W122" i="10"/>
  <c r="X122" i="10" s="1"/>
  <c r="W80" i="10"/>
  <c r="X80" i="10" s="1"/>
  <c r="W62" i="10"/>
  <c r="X62" i="10" s="1"/>
  <c r="W74" i="10"/>
  <c r="X74" i="10" s="1"/>
  <c r="Y29" i="10"/>
  <c r="Z29" i="10" s="1"/>
  <c r="V30" i="10"/>
  <c r="W109" i="10"/>
  <c r="X109" i="10" s="1"/>
  <c r="W57" i="10"/>
  <c r="X57" i="10" s="1"/>
  <c r="Y60" i="10"/>
  <c r="Z60" i="10" s="1"/>
  <c r="Y26" i="10"/>
  <c r="Z26" i="10" s="1"/>
  <c r="V95" i="10"/>
  <c r="W34" i="10"/>
  <c r="X34" i="10" s="1"/>
  <c r="Y105" i="10"/>
  <c r="Z105" i="10" s="1"/>
  <c r="W29" i="10"/>
  <c r="X29" i="10" s="1"/>
  <c r="Y27" i="10"/>
  <c r="Z27" i="10" s="1"/>
  <c r="W38" i="10"/>
  <c r="X38" i="10" s="1"/>
  <c r="Y65" i="10"/>
  <c r="Z65" i="10" s="1"/>
  <c r="Y70" i="10"/>
  <c r="AA70" i="10" s="1"/>
  <c r="W142" i="10"/>
  <c r="X142" i="10" s="1"/>
  <c r="U108" i="10"/>
  <c r="Y145" i="10"/>
  <c r="Z145" i="10" s="1"/>
  <c r="Y139" i="10"/>
  <c r="Z139" i="10" s="1"/>
  <c r="W21" i="10"/>
  <c r="X21" i="10" s="1"/>
  <c r="W107" i="10"/>
  <c r="X107" i="10" s="1"/>
  <c r="V108" i="10"/>
  <c r="Y94" i="10"/>
  <c r="Z94" i="10" s="1"/>
  <c r="V121" i="10"/>
  <c r="Y96" i="10"/>
  <c r="Z96" i="10" s="1"/>
  <c r="Y71" i="10"/>
  <c r="Z71" i="10" s="1"/>
  <c r="W88" i="10"/>
  <c r="X88" i="10" s="1"/>
  <c r="W94" i="10"/>
  <c r="X94" i="10" s="1"/>
  <c r="W83" i="10"/>
  <c r="X83" i="10" s="1"/>
  <c r="V56" i="10"/>
  <c r="Y86" i="10"/>
  <c r="Z86" i="10" s="1"/>
  <c r="Y72" i="10"/>
  <c r="Z72" i="10" s="1"/>
  <c r="Y50" i="10"/>
  <c r="Z50" i="10" s="1"/>
  <c r="Y115" i="10"/>
  <c r="Z115" i="10" s="1"/>
  <c r="Y130" i="10"/>
  <c r="Z130" i="10" s="1"/>
  <c r="AC122" i="10" a="1"/>
  <c r="AF122" i="10" s="1"/>
  <c r="Y81" i="10"/>
  <c r="Z81" i="10" s="1"/>
  <c r="W45" i="10"/>
  <c r="X45" i="10" s="1"/>
  <c r="Y67" i="10"/>
  <c r="Z67" i="10" s="1"/>
  <c r="W70" i="10"/>
  <c r="X70" i="10" s="1"/>
  <c r="V147" i="10"/>
  <c r="Y126" i="10"/>
  <c r="Z126" i="10" s="1"/>
  <c r="W32" i="10"/>
  <c r="X32" i="10" s="1"/>
  <c r="W31" i="10"/>
  <c r="X31" i="10" s="1"/>
  <c r="W24" i="10"/>
  <c r="X24" i="10" s="1"/>
  <c r="Y114" i="10"/>
  <c r="Z114" i="10" s="1"/>
  <c r="Y124" i="10"/>
  <c r="Z124" i="10" s="1"/>
  <c r="Y59" i="10"/>
  <c r="Z59" i="10" s="1"/>
  <c r="Y23" i="10"/>
  <c r="Z23" i="10" s="1"/>
  <c r="W129" i="10"/>
  <c r="X129" i="10" s="1"/>
  <c r="AC135" i="10" a="1"/>
  <c r="AM136" i="10" s="1"/>
  <c r="AM137" i="10" s="1"/>
  <c r="W27" i="10"/>
  <c r="X27" i="10" s="1"/>
  <c r="Y122" i="10"/>
  <c r="AA122" i="10" s="1"/>
  <c r="AA123" i="10" s="1"/>
  <c r="AA124" i="10" s="1"/>
  <c r="AA125" i="10" s="1"/>
  <c r="W115" i="10"/>
  <c r="X115" i="10" s="1"/>
  <c r="W127" i="10"/>
  <c r="X127" i="10" s="1"/>
  <c r="W29" i="9"/>
  <c r="X29" i="9" s="1"/>
  <c r="Y104" i="9"/>
  <c r="Z104" i="9" s="1"/>
  <c r="V160" i="9"/>
  <c r="V226" i="9"/>
  <c r="W68" i="9"/>
  <c r="X68" i="9" s="1"/>
  <c r="W64" i="9"/>
  <c r="X64" i="9" s="1"/>
  <c r="W98" i="9"/>
  <c r="X98" i="9" s="1"/>
  <c r="W113" i="9"/>
  <c r="X113" i="9" s="1"/>
  <c r="W128" i="9"/>
  <c r="X128" i="9" s="1"/>
  <c r="W153" i="9"/>
  <c r="X153" i="9" s="1"/>
  <c r="W34" i="9"/>
  <c r="X34" i="9" s="1"/>
  <c r="Y122" i="9"/>
  <c r="Z122" i="9" s="1"/>
  <c r="Y136" i="9"/>
  <c r="Z136" i="9" s="1"/>
  <c r="V147" i="9"/>
  <c r="W141" i="9"/>
  <c r="X141" i="9" s="1"/>
  <c r="W42" i="9"/>
  <c r="X42" i="9" s="1"/>
  <c r="Y153" i="9"/>
  <c r="Z153" i="9" s="1"/>
  <c r="O68" i="6"/>
  <c r="G94" i="6"/>
  <c r="J107" i="6"/>
  <c r="W111" i="9"/>
  <c r="X111" i="9" s="1"/>
  <c r="W47" i="9"/>
  <c r="X47" i="9" s="1"/>
  <c r="W40" i="9"/>
  <c r="X40" i="9" s="1"/>
  <c r="O29" i="6"/>
  <c r="W23" i="9"/>
  <c r="X23" i="9" s="1"/>
  <c r="W137" i="9"/>
  <c r="X137" i="9" s="1"/>
  <c r="W86" i="9"/>
  <c r="X86" i="9" s="1"/>
  <c r="W36" i="9"/>
  <c r="X36" i="9" s="1"/>
  <c r="Y68" i="9"/>
  <c r="Z68" i="9" s="1"/>
  <c r="W45" i="9"/>
  <c r="X45" i="9" s="1"/>
  <c r="W117" i="9"/>
  <c r="X117" i="9" s="1"/>
  <c r="W75" i="9"/>
  <c r="X75" i="9" s="1"/>
  <c r="Y73" i="9"/>
  <c r="Z73" i="9" s="1"/>
  <c r="U56" i="9"/>
  <c r="Y79" i="9"/>
  <c r="Z79" i="9" s="1"/>
  <c r="Y90" i="9"/>
  <c r="Z90" i="9" s="1"/>
  <c r="U69" i="9"/>
  <c r="Y102" i="9"/>
  <c r="Z102" i="9" s="1"/>
  <c r="Y119" i="9"/>
  <c r="Z119" i="9" s="1"/>
  <c r="Y72" i="9"/>
  <c r="Z72" i="9" s="1"/>
  <c r="Y96" i="9"/>
  <c r="AA96" i="9" s="1"/>
  <c r="AA97" i="9" s="1"/>
  <c r="U108" i="9"/>
  <c r="AA57" i="9"/>
  <c r="AA58" i="9" s="1"/>
  <c r="AA59" i="9" s="1"/>
  <c r="AA60" i="9" s="1"/>
  <c r="AA61" i="9" s="1"/>
  <c r="Z57" i="9"/>
  <c r="Z83" i="9"/>
  <c r="AA83" i="9"/>
  <c r="W129" i="9"/>
  <c r="X129" i="9" s="1"/>
  <c r="Y63" i="9"/>
  <c r="Z63" i="9" s="1"/>
  <c r="Y44" i="9"/>
  <c r="AA44" i="9" s="1"/>
  <c r="Y128" i="9"/>
  <c r="Z128" i="9" s="1"/>
  <c r="W118" i="9"/>
  <c r="X118" i="9" s="1"/>
  <c r="Y23" i="9"/>
  <c r="Z23" i="9" s="1"/>
  <c r="Y34" i="9"/>
  <c r="Z34" i="9" s="1"/>
  <c r="Y40" i="9"/>
  <c r="Z40" i="9" s="1"/>
  <c r="V69" i="9"/>
  <c r="Y35" i="9"/>
  <c r="Z35" i="9" s="1"/>
  <c r="W133" i="9"/>
  <c r="X133" i="9" s="1"/>
  <c r="D16" i="6"/>
  <c r="U17" i="9"/>
  <c r="W99" i="9"/>
  <c r="X99" i="9" s="1"/>
  <c r="Y52" i="9"/>
  <c r="Z52" i="9" s="1"/>
  <c r="W112" i="9"/>
  <c r="X112" i="9" s="1"/>
  <c r="W127" i="9"/>
  <c r="X127" i="9" s="1"/>
  <c r="Y46" i="9"/>
  <c r="Z46" i="9" s="1"/>
  <c r="V95" i="9"/>
  <c r="U121" i="9"/>
  <c r="Y28" i="9"/>
  <c r="Z28" i="9" s="1"/>
  <c r="Y67" i="9"/>
  <c r="Z67" i="9" s="1"/>
  <c r="Y74" i="9"/>
  <c r="Z74" i="9" s="1"/>
  <c r="V30" i="9"/>
  <c r="U134" i="9"/>
  <c r="Y78" i="9"/>
  <c r="Z78" i="9" s="1"/>
  <c r="V134" i="9"/>
  <c r="W84" i="9"/>
  <c r="X84" i="9" s="1"/>
  <c r="U82" i="9"/>
  <c r="W97" i="9"/>
  <c r="X97" i="9" s="1"/>
  <c r="Y36" i="9"/>
  <c r="Z36" i="9" s="1"/>
  <c r="Y51" i="9"/>
  <c r="Z51" i="9" s="1"/>
  <c r="W151" i="9"/>
  <c r="X151" i="9" s="1"/>
  <c r="Y75" i="9"/>
  <c r="Z75" i="9" s="1"/>
  <c r="W103" i="9"/>
  <c r="X103" i="9" s="1"/>
  <c r="AC135" i="9" a="1"/>
  <c r="U147" i="9"/>
  <c r="Y117" i="9"/>
  <c r="Z117" i="9" s="1"/>
  <c r="Y132" i="9"/>
  <c r="Z132" i="9" s="1"/>
  <c r="Y141" i="9"/>
  <c r="Z141" i="9" s="1"/>
  <c r="W126" i="9"/>
  <c r="X126" i="9" s="1"/>
  <c r="V82" i="9"/>
  <c r="W136" i="9"/>
  <c r="X136" i="9" s="1"/>
  <c r="W144" i="9"/>
  <c r="X144" i="9" s="1"/>
  <c r="U160" i="9"/>
  <c r="W79" i="9"/>
  <c r="X79" i="9" s="1"/>
  <c r="V108" i="9"/>
  <c r="Y124" i="9"/>
  <c r="Z124" i="9" s="1"/>
  <c r="W146" i="9"/>
  <c r="X146" i="9" s="1"/>
  <c r="W156" i="9"/>
  <c r="X156" i="9" s="1"/>
  <c r="AC148" i="9" a="1"/>
  <c r="AL149" i="9" s="1"/>
  <c r="AL150" i="9" s="1"/>
  <c r="Y98" i="9"/>
  <c r="Z98" i="9" s="1"/>
  <c r="Y62" i="9"/>
  <c r="Z62" i="9" s="1"/>
  <c r="Y113" i="9"/>
  <c r="Z113" i="9" s="1"/>
  <c r="V56" i="9"/>
  <c r="V121" i="9"/>
  <c r="Y29" i="9"/>
  <c r="Z29" i="9" s="1"/>
  <c r="W78" i="9"/>
  <c r="X78" i="9" s="1"/>
  <c r="W89" i="9"/>
  <c r="X89" i="9" s="1"/>
  <c r="Y105" i="9"/>
  <c r="Z105" i="9" s="1"/>
  <c r="T16" i="6"/>
  <c r="P29" i="6"/>
  <c r="O107" i="6"/>
  <c r="K225" i="6"/>
  <c r="AE225" i="8"/>
  <c r="R55" i="6"/>
  <c r="AF29" i="8"/>
  <c r="AD94" i="8"/>
  <c r="AE68" i="8"/>
  <c r="AE94" i="8"/>
  <c r="AG157" i="8"/>
  <c r="AH157" i="8" s="1"/>
  <c r="AD68" i="8"/>
  <c r="AI105" i="8"/>
  <c r="AJ105" i="8" s="1"/>
  <c r="AI157" i="8"/>
  <c r="AJ157" i="8" s="1"/>
  <c r="AI25" i="8"/>
  <c r="AJ25" i="8" s="1"/>
  <c r="AF42" i="8"/>
  <c r="AI21" i="8"/>
  <c r="AJ21" i="8" s="1"/>
  <c r="AE29" i="8"/>
  <c r="AE42" i="8"/>
  <c r="AI34" i="8"/>
  <c r="AJ34" i="8" s="1"/>
  <c r="AD81" i="8"/>
  <c r="AF225" i="8"/>
  <c r="AF55" i="8"/>
  <c r="AI68" i="8" s="1"/>
  <c r="D29" i="6"/>
  <c r="N42" i="6"/>
  <c r="G68" i="6"/>
  <c r="O81" i="6"/>
  <c r="R107" i="6"/>
  <c r="AI17" i="8"/>
  <c r="AJ17" i="8" s="1"/>
  <c r="AI30" i="8"/>
  <c r="N16" i="6"/>
  <c r="N29" i="6"/>
  <c r="AI43" i="8"/>
  <c r="AK43" i="8" s="1"/>
  <c r="AI51" i="8"/>
  <c r="AJ51" i="8" s="1"/>
  <c r="AF107" i="8"/>
  <c r="AI118" i="8"/>
  <c r="AJ118" i="8" s="1"/>
  <c r="AI114" i="8"/>
  <c r="AJ114" i="8" s="1"/>
  <c r="AI110" i="8"/>
  <c r="AJ110" i="8" s="1"/>
  <c r="AI131" i="8"/>
  <c r="AJ131" i="8" s="1"/>
  <c r="AI127" i="8"/>
  <c r="AJ127" i="8" s="1"/>
  <c r="AI123" i="8"/>
  <c r="AJ123" i="8" s="1"/>
  <c r="AI153" i="8"/>
  <c r="AJ153" i="8" s="1"/>
  <c r="AF159" i="8"/>
  <c r="AI66" i="8"/>
  <c r="AJ66" i="8" s="1"/>
  <c r="AD55" i="8"/>
  <c r="AG60" i="8"/>
  <c r="AH60" i="8" s="1"/>
  <c r="AG64" i="8"/>
  <c r="AH64" i="8" s="1"/>
  <c r="AG69" i="8"/>
  <c r="AH69" i="8" s="1"/>
  <c r="AG73" i="8"/>
  <c r="AH73" i="8" s="1"/>
  <c r="AG77" i="8"/>
  <c r="AH77" i="8" s="1"/>
  <c r="AG90" i="8"/>
  <c r="AH90" i="8" s="1"/>
  <c r="AG106" i="8"/>
  <c r="AH106" i="8" s="1"/>
  <c r="AG102" i="8"/>
  <c r="AH102" i="8" s="1"/>
  <c r="AG98" i="8"/>
  <c r="AH98" i="8" s="1"/>
  <c r="AG119" i="8"/>
  <c r="AH119" i="8" s="1"/>
  <c r="AG115" i="8"/>
  <c r="AH115" i="8" s="1"/>
  <c r="AE120" i="8"/>
  <c r="AG128" i="8"/>
  <c r="AH128" i="8" s="1"/>
  <c r="AE146" i="8"/>
  <c r="AG158" i="8"/>
  <c r="AH158" i="8" s="1"/>
  <c r="AG154" i="8"/>
  <c r="AH154" i="8" s="1"/>
  <c r="AE16" i="8"/>
  <c r="AG21" i="8"/>
  <c r="AH21" i="8" s="1"/>
  <c r="AG25" i="8"/>
  <c r="AH25" i="8" s="1"/>
  <c r="AG34" i="8"/>
  <c r="AH34" i="8" s="1"/>
  <c r="AG43" i="8"/>
  <c r="AH43" i="8" s="1"/>
  <c r="AJ43" i="8"/>
  <c r="AE81" i="8"/>
  <c r="AG38" i="8"/>
  <c r="AH38" i="8" s="1"/>
  <c r="AE107" i="8"/>
  <c r="AG124" i="8"/>
  <c r="AH124" i="8" s="1"/>
  <c r="G29" i="6"/>
  <c r="O42" i="6"/>
  <c r="J120" i="6"/>
  <c r="AG153" i="8"/>
  <c r="AH153" i="8" s="1"/>
  <c r="AE159" i="8"/>
  <c r="AG82" i="8"/>
  <c r="AH82" i="8" s="1"/>
  <c r="AG95" i="8"/>
  <c r="AH95" i="8" s="1"/>
  <c r="AG56" i="8"/>
  <c r="AH56" i="8" s="1"/>
  <c r="AF120" i="8"/>
  <c r="AI149" i="8"/>
  <c r="AJ149" i="8" s="1"/>
  <c r="AD146" i="8"/>
  <c r="AG30" i="8"/>
  <c r="AH30" i="8" s="1"/>
  <c r="AG132" i="8"/>
  <c r="AH132" i="8" s="1"/>
  <c r="AI135" i="8"/>
  <c r="AJ135" i="8" s="1"/>
  <c r="AI44" i="8"/>
  <c r="AJ44" i="8" s="1"/>
  <c r="AI130" i="8"/>
  <c r="AJ130" i="8" s="1"/>
  <c r="AI139" i="8"/>
  <c r="AJ139" i="8" s="1"/>
  <c r="AF133" i="8"/>
  <c r="AF146" i="8"/>
  <c r="AG86" i="8"/>
  <c r="AH86" i="8" s="1"/>
  <c r="AG111" i="8"/>
  <c r="AH111" i="8" s="1"/>
  <c r="G81" i="6"/>
  <c r="O94" i="6"/>
  <c r="AG36" i="8"/>
  <c r="AH36" i="8" s="1"/>
  <c r="AG141" i="8"/>
  <c r="AH141" i="8" s="1"/>
  <c r="AG17" i="8"/>
  <c r="AH17" i="8" s="1"/>
  <c r="AE55" i="8"/>
  <c r="AG68" i="8" s="1"/>
  <c r="AH68" i="8" s="1"/>
  <c r="AG49" i="8"/>
  <c r="AH49" i="8" s="1"/>
  <c r="AG53" i="8"/>
  <c r="AH53" i="8" s="1"/>
  <c r="AI58" i="8"/>
  <c r="AJ58" i="8" s="1"/>
  <c r="AI75" i="8"/>
  <c r="AJ75" i="8" s="1"/>
  <c r="AI79" i="8"/>
  <c r="AJ79" i="8" s="1"/>
  <c r="AI97" i="8"/>
  <c r="AJ97" i="8" s="1"/>
  <c r="AI88" i="8"/>
  <c r="AJ88" i="8" s="1"/>
  <c r="AI92" i="8"/>
  <c r="AJ92" i="8" s="1"/>
  <c r="AD107" i="8"/>
  <c r="AD120" i="8"/>
  <c r="AI143" i="8"/>
  <c r="AJ143" i="8" s="1"/>
  <c r="AG103" i="8"/>
  <c r="AH103" i="8" s="1"/>
  <c r="AD42" i="8"/>
  <c r="AG136" i="8"/>
  <c r="AH136" i="8" s="1"/>
  <c r="AI136" i="8"/>
  <c r="AJ136" i="8" s="1"/>
  <c r="C55" i="6"/>
  <c r="AI64" i="8"/>
  <c r="AJ64" i="8" s="1"/>
  <c r="AI140" i="8"/>
  <c r="AJ140" i="8" s="1"/>
  <c r="AF16" i="8"/>
  <c r="AI24" i="8"/>
  <c r="AJ24" i="8" s="1"/>
  <c r="AI144" i="8"/>
  <c r="AJ144" i="8" s="1"/>
  <c r="G16" i="6"/>
  <c r="U16" i="6" s="1"/>
  <c r="AI154" i="8"/>
  <c r="AJ154" i="8" s="1"/>
  <c r="AI56" i="8"/>
  <c r="AK56" i="8" s="1"/>
  <c r="AK57" i="8" s="1"/>
  <c r="AI47" i="8"/>
  <c r="AJ47" i="8" s="1"/>
  <c r="AI38" i="8"/>
  <c r="AJ38" i="8" s="1"/>
  <c r="W77" i="7"/>
  <c r="X77" i="7" s="1"/>
  <c r="W53" i="7"/>
  <c r="X53" i="7" s="1"/>
  <c r="Y20" i="7"/>
  <c r="Z20" i="7" s="1"/>
  <c r="Y26" i="7"/>
  <c r="Z26" i="7" s="1"/>
  <c r="Y31" i="7"/>
  <c r="Z31" i="7" s="1"/>
  <c r="Y24" i="7"/>
  <c r="Z24" i="7" s="1"/>
  <c r="Y155" i="7"/>
  <c r="Z155" i="7" s="1"/>
  <c r="Y32" i="7"/>
  <c r="Z32" i="7" s="1"/>
  <c r="Y38" i="7"/>
  <c r="Z38" i="7" s="1"/>
  <c r="W44" i="7"/>
  <c r="X44" i="7" s="1"/>
  <c r="W50" i="7"/>
  <c r="X50" i="7" s="1"/>
  <c r="W56" i="7"/>
  <c r="X56" i="7" s="1"/>
  <c r="W141" i="7"/>
  <c r="X141" i="7" s="1"/>
  <c r="Y129" i="7"/>
  <c r="Z129" i="7" s="1"/>
  <c r="V159" i="7"/>
  <c r="W87" i="7"/>
  <c r="X87" i="7" s="1"/>
  <c r="W93" i="7"/>
  <c r="X93" i="7" s="1"/>
  <c r="P251" i="6"/>
  <c r="Y76" i="7"/>
  <c r="Z76" i="7" s="1"/>
  <c r="Y93" i="7"/>
  <c r="Z93" i="7" s="1"/>
  <c r="U107" i="7"/>
  <c r="W105" i="7"/>
  <c r="X105" i="7" s="1"/>
  <c r="Y114" i="7"/>
  <c r="Z114" i="7" s="1"/>
  <c r="Y123" i="7"/>
  <c r="Z123" i="7" s="1"/>
  <c r="W46" i="7"/>
  <c r="X46" i="7" s="1"/>
  <c r="W66" i="7"/>
  <c r="X66" i="7" s="1"/>
  <c r="W95" i="7"/>
  <c r="X95" i="7" s="1"/>
  <c r="W43" i="7"/>
  <c r="X43" i="7" s="1"/>
  <c r="W49" i="7"/>
  <c r="X49" i="7" s="1"/>
  <c r="Y66" i="7"/>
  <c r="Z66" i="7" s="1"/>
  <c r="W35" i="7"/>
  <c r="X35" i="7" s="1"/>
  <c r="Y49" i="7"/>
  <c r="Z49" i="7" s="1"/>
  <c r="W52" i="7"/>
  <c r="X52" i="7" s="1"/>
  <c r="Y74" i="7"/>
  <c r="Z74" i="7" s="1"/>
  <c r="Y80" i="7"/>
  <c r="Z80" i="7" s="1"/>
  <c r="Y136" i="7"/>
  <c r="Z136" i="7" s="1"/>
  <c r="Y44" i="7"/>
  <c r="Z44" i="7" s="1"/>
  <c r="Y50" i="7"/>
  <c r="Z50" i="7" s="1"/>
  <c r="Y102" i="7"/>
  <c r="Z102" i="7" s="1"/>
  <c r="Y96" i="7"/>
  <c r="Z96" i="7" s="1"/>
  <c r="W121" i="7"/>
  <c r="X121" i="7" s="1"/>
  <c r="W142" i="7"/>
  <c r="X142" i="7" s="1"/>
  <c r="Y18" i="7"/>
  <c r="Z18" i="7" s="1"/>
  <c r="Y139" i="7"/>
  <c r="Z139" i="7" s="1"/>
  <c r="Y144" i="7"/>
  <c r="Z144" i="7" s="1"/>
  <c r="W41" i="7"/>
  <c r="X41" i="7" s="1"/>
  <c r="W110" i="7"/>
  <c r="X110" i="7" s="1"/>
  <c r="H55" i="6"/>
  <c r="T55" i="6"/>
  <c r="W79" i="7"/>
  <c r="X79" i="7" s="1"/>
  <c r="Y37" i="7"/>
  <c r="Z37" i="7" s="1"/>
  <c r="W100" i="7"/>
  <c r="X100" i="7" s="1"/>
  <c r="Y115" i="7"/>
  <c r="Z115" i="7" s="1"/>
  <c r="Y109" i="7"/>
  <c r="Z109" i="7" s="1"/>
  <c r="Y130" i="7"/>
  <c r="Z130" i="7" s="1"/>
  <c r="V133" i="7"/>
  <c r="Y158" i="7"/>
  <c r="Z158" i="7" s="1"/>
  <c r="U146" i="7"/>
  <c r="Y150" i="7"/>
  <c r="Z150" i="7" s="1"/>
  <c r="Y51" i="7"/>
  <c r="Z51" i="7" s="1"/>
  <c r="W51" i="7"/>
  <c r="X51" i="7" s="1"/>
  <c r="W139" i="7"/>
  <c r="X139" i="7" s="1"/>
  <c r="W62" i="7"/>
  <c r="X62" i="7" s="1"/>
  <c r="Y105" i="7"/>
  <c r="Z105" i="7" s="1"/>
  <c r="U68" i="7"/>
  <c r="V107" i="7"/>
  <c r="Y149" i="7"/>
  <c r="Z149" i="7" s="1"/>
  <c r="Y58" i="7"/>
  <c r="Z58" i="7" s="1"/>
  <c r="U16" i="7"/>
  <c r="U29" i="7"/>
  <c r="V42" i="7"/>
  <c r="Y60" i="7"/>
  <c r="Z60" i="7" s="1"/>
  <c r="W67" i="7"/>
  <c r="X67" i="7" s="1"/>
  <c r="Y71" i="7"/>
  <c r="Z71" i="7" s="1"/>
  <c r="Y77" i="7"/>
  <c r="Z77" i="7" s="1"/>
  <c r="Y67" i="7"/>
  <c r="Z67" i="7" s="1"/>
  <c r="W155" i="7"/>
  <c r="X155" i="7" s="1"/>
  <c r="V16" i="7"/>
  <c r="V29" i="7"/>
  <c r="W72" i="7"/>
  <c r="X72" i="7" s="1"/>
  <c r="W113" i="7"/>
  <c r="X113" i="7" s="1"/>
  <c r="M107" i="6"/>
  <c r="W18" i="7"/>
  <c r="X18" i="7" s="1"/>
  <c r="W24" i="7"/>
  <c r="X24" i="7" s="1"/>
  <c r="Y47" i="7"/>
  <c r="Z47" i="7" s="1"/>
  <c r="Y40" i="7"/>
  <c r="Z40" i="7" s="1"/>
  <c r="W117" i="7"/>
  <c r="X117" i="7" s="1"/>
  <c r="Y65" i="7"/>
  <c r="Z65" i="7" s="1"/>
  <c r="Y70" i="7"/>
  <c r="Z70" i="7" s="1"/>
  <c r="Y85" i="7"/>
  <c r="Z85" i="7" s="1"/>
  <c r="Y125" i="7"/>
  <c r="Z125" i="7" s="1"/>
  <c r="Y140" i="7"/>
  <c r="Z140" i="7" s="1"/>
  <c r="W135" i="7"/>
  <c r="X135" i="7" s="1"/>
  <c r="W157" i="7"/>
  <c r="X157" i="7" s="1"/>
  <c r="Y151" i="7"/>
  <c r="Z151" i="7" s="1"/>
  <c r="V81" i="7"/>
  <c r="L42" i="6"/>
  <c r="Y134" i="7"/>
  <c r="AA134" i="7" s="1"/>
  <c r="W82" i="7"/>
  <c r="X82" i="7" s="1"/>
  <c r="Y127" i="7"/>
  <c r="Z127" i="7" s="1"/>
  <c r="W31" i="7"/>
  <c r="X31" i="7" s="1"/>
  <c r="W63" i="7"/>
  <c r="X63" i="7" s="1"/>
  <c r="Y34" i="7"/>
  <c r="Z34" i="7" s="1"/>
  <c r="W104" i="7"/>
  <c r="X104" i="7" s="1"/>
  <c r="Y108" i="7"/>
  <c r="AA108" i="7" s="1"/>
  <c r="AA109" i="7" s="1"/>
  <c r="AA110" i="7" s="1"/>
  <c r="AA111" i="7" s="1"/>
  <c r="AA112" i="7" s="1"/>
  <c r="AA113" i="7" s="1"/>
  <c r="W145" i="7"/>
  <c r="X145" i="7" s="1"/>
  <c r="W19" i="7"/>
  <c r="X19" i="7" s="1"/>
  <c r="U81" i="7"/>
  <c r="W123" i="7"/>
  <c r="X123" i="7" s="1"/>
  <c r="Y128" i="7"/>
  <c r="Z128" i="7" s="1"/>
  <c r="Y73" i="7"/>
  <c r="Z73" i="7" s="1"/>
  <c r="W30" i="7"/>
  <c r="X30" i="7" s="1"/>
  <c r="Y104" i="7"/>
  <c r="Z104" i="7" s="1"/>
  <c r="Y62" i="7"/>
  <c r="Z62" i="7" s="1"/>
  <c r="W98" i="7"/>
  <c r="X98" i="7" s="1"/>
  <c r="Q55" i="6"/>
  <c r="I68" i="6"/>
  <c r="Q81" i="6"/>
  <c r="P120" i="6"/>
  <c r="H120" i="6"/>
  <c r="U55" i="7"/>
  <c r="V94" i="7"/>
  <c r="V68" i="7"/>
  <c r="W73" i="7"/>
  <c r="X73" i="7" s="1"/>
  <c r="Y39" i="7"/>
  <c r="Z39" i="7" s="1"/>
  <c r="W80" i="7"/>
  <c r="X80" i="7" s="1"/>
  <c r="Y23" i="7"/>
  <c r="Z23" i="7" s="1"/>
  <c r="W36" i="7"/>
  <c r="X36" i="7" s="1"/>
  <c r="W84" i="7"/>
  <c r="X84" i="7" s="1"/>
  <c r="U94" i="7"/>
  <c r="W134" i="7"/>
  <c r="X134" i="7" s="1"/>
  <c r="Y124" i="7"/>
  <c r="Z124" i="7" s="1"/>
  <c r="W57" i="7"/>
  <c r="X57" i="7" s="1"/>
  <c r="Y148" i="7"/>
  <c r="Z148" i="7" s="1"/>
  <c r="J55" i="6"/>
  <c r="J68" i="6"/>
  <c r="J81" i="6"/>
  <c r="R81" i="6"/>
  <c r="J94" i="6"/>
  <c r="R94" i="6"/>
  <c r="G107" i="6"/>
  <c r="Y118" i="7"/>
  <c r="Z118" i="7" s="1"/>
  <c r="Y145" i="7"/>
  <c r="Z145" i="7" s="1"/>
  <c r="Y138" i="7"/>
  <c r="Z138" i="7" s="1"/>
  <c r="W148" i="7"/>
  <c r="X148" i="7" s="1"/>
  <c r="V120" i="7"/>
  <c r="W118" i="7"/>
  <c r="X118" i="7" s="1"/>
  <c r="K42" i="6"/>
  <c r="S42" i="6"/>
  <c r="U120" i="7"/>
  <c r="Y153" i="7"/>
  <c r="Z153" i="7" s="1"/>
  <c r="Y89" i="7"/>
  <c r="Z89" i="7" s="1"/>
  <c r="W69" i="7"/>
  <c r="X69" i="7" s="1"/>
  <c r="W109" i="7"/>
  <c r="X109" i="7" s="1"/>
  <c r="Y63" i="7"/>
  <c r="Z63" i="7" s="1"/>
  <c r="Y19" i="7"/>
  <c r="Z19" i="7" s="1"/>
  <c r="W17" i="7"/>
  <c r="X17" i="7" s="1"/>
  <c r="Y69" i="7"/>
  <c r="AA69" i="7" s="1"/>
  <c r="W75" i="7"/>
  <c r="X75" i="7" s="1"/>
  <c r="W140" i="7"/>
  <c r="X140" i="7" s="1"/>
  <c r="W153" i="7"/>
  <c r="X153" i="7" s="1"/>
  <c r="AC147" i="7" a="1"/>
  <c r="AI147" i="7" s="1"/>
  <c r="L16" i="6"/>
  <c r="R120" i="6"/>
  <c r="Y106" i="7"/>
  <c r="Z106" i="7" s="1"/>
  <c r="V146" i="7"/>
  <c r="W99" i="7"/>
  <c r="X99" i="7" s="1"/>
  <c r="W39" i="7"/>
  <c r="X39" i="7" s="1"/>
  <c r="V55" i="7"/>
  <c r="Y59" i="7"/>
  <c r="Z59" i="7" s="1"/>
  <c r="Y135" i="7"/>
  <c r="Z135" i="7" s="1"/>
  <c r="D55" i="6"/>
  <c r="N68" i="6"/>
  <c r="Q94" i="6"/>
  <c r="L107" i="6"/>
  <c r="Z70" i="10"/>
  <c r="AJ134" i="8"/>
  <c r="AK134" i="8"/>
  <c r="Z69" i="7"/>
  <c r="AC134" i="7" a="1"/>
  <c r="AG45" i="8"/>
  <c r="AH45" i="8" s="1"/>
  <c r="AM134" i="8" a="1"/>
  <c r="AI142" i="8"/>
  <c r="AJ142" i="8" s="1"/>
  <c r="Y33" i="7"/>
  <c r="Z33" i="7" s="1"/>
  <c r="AI155" i="8"/>
  <c r="AJ155" i="8" s="1"/>
  <c r="AM148" i="9"/>
  <c r="U42" i="7"/>
  <c r="U133" i="7"/>
  <c r="V43" i="9"/>
  <c r="W101" i="10"/>
  <c r="X101" i="10" s="1"/>
  <c r="AG28" i="8"/>
  <c r="AH28" i="8" s="1"/>
  <c r="Y46" i="7"/>
  <c r="Z46" i="7" s="1"/>
  <c r="AI101" i="8"/>
  <c r="AJ101" i="8" s="1"/>
  <c r="V17" i="9"/>
  <c r="W37" i="10"/>
  <c r="X37" i="10" s="1"/>
  <c r="Y47" i="9"/>
  <c r="W127" i="7"/>
  <c r="X127" i="7" s="1"/>
  <c r="AF136" i="10"/>
  <c r="AF137" i="10" s="1"/>
  <c r="W124" i="7"/>
  <c r="X124" i="7" s="1"/>
  <c r="AG66" i="8"/>
  <c r="AH66" i="8" s="1"/>
  <c r="Y57" i="7"/>
  <c r="Z57" i="7" s="1"/>
  <c r="W101" i="7"/>
  <c r="X101" i="7" s="1"/>
  <c r="W147" i="7"/>
  <c r="X147" i="7" s="1"/>
  <c r="Y56" i="7"/>
  <c r="AA56" i="7" s="1"/>
  <c r="U159" i="7"/>
  <c r="Y45" i="9"/>
  <c r="Z45" i="9" s="1"/>
  <c r="AG58" i="8"/>
  <c r="AH58" i="8" s="1"/>
  <c r="W158" i="7"/>
  <c r="X158" i="7" s="1"/>
  <c r="W153" i="10"/>
  <c r="X153" i="10" s="1"/>
  <c r="Y119" i="7"/>
  <c r="Z119" i="7" s="1"/>
  <c r="W20" i="9"/>
  <c r="X20" i="9" s="1"/>
  <c r="W131" i="7"/>
  <c r="X131" i="7" s="1"/>
  <c r="Y87" i="7"/>
  <c r="Z87" i="7" s="1"/>
  <c r="AI84" i="8"/>
  <c r="AJ84" i="8" s="1"/>
  <c r="W106" i="7"/>
  <c r="X106" i="7" s="1"/>
  <c r="Y118" i="10"/>
  <c r="Z118" i="10" s="1"/>
  <c r="Y30" i="7"/>
  <c r="Z30" i="7" s="1"/>
  <c r="AM147" i="8" a="1"/>
  <c r="AI37" i="8"/>
  <c r="AJ37" i="8" s="1"/>
  <c r="P262" i="6"/>
  <c r="E230" i="6"/>
  <c r="F230" i="6"/>
  <c r="G230" i="6"/>
  <c r="J230" i="6"/>
  <c r="U231" i="9"/>
  <c r="V231" i="9"/>
  <c r="V249" i="9"/>
  <c r="V227" i="9"/>
  <c r="Y240" i="9" s="1"/>
  <c r="Z240" i="9" s="1"/>
  <c r="AE226" i="8"/>
  <c r="Q230" i="6"/>
  <c r="AE230" i="8"/>
  <c r="AF248" i="8"/>
  <c r="O230" i="6"/>
  <c r="V233" i="9"/>
  <c r="J257" i="6"/>
  <c r="U233" i="9"/>
  <c r="F259" i="6"/>
  <c r="V259" i="7"/>
  <c r="Y272" i="7" s="1"/>
  <c r="Z272" i="7" s="1"/>
  <c r="L259" i="6"/>
  <c r="N259" i="6"/>
  <c r="Z82" i="7"/>
  <c r="Z121" i="7"/>
  <c r="Z95" i="7"/>
  <c r="C246" i="6"/>
  <c r="Z43" i="7"/>
  <c r="AA122" i="7"/>
  <c r="AA96" i="7"/>
  <c r="AA97" i="7" s="1"/>
  <c r="AA98" i="7" s="1"/>
  <c r="AA99" i="7" s="1"/>
  <c r="AA100" i="7" s="1"/>
  <c r="AA101" i="7" s="1"/>
  <c r="AA102" i="7" s="1"/>
  <c r="AA103" i="7" s="1"/>
  <c r="AA104" i="7" s="1"/>
  <c r="AA83" i="7"/>
  <c r="AA84" i="7" s="1"/>
  <c r="AA147" i="7"/>
  <c r="Z48" i="7"/>
  <c r="Z17" i="7"/>
  <c r="AA17" i="7"/>
  <c r="X152" i="7"/>
  <c r="Z103" i="7"/>
  <c r="X137" i="7"/>
  <c r="Z141" i="7"/>
  <c r="U263" i="8"/>
  <c r="V251" i="7"/>
  <c r="Y264" i="7" s="1"/>
  <c r="F242" i="6"/>
  <c r="E227" i="6"/>
  <c r="AJ69" i="8"/>
  <c r="AJ95" i="8"/>
  <c r="AE227" i="8"/>
  <c r="AE231" i="8"/>
  <c r="AK70" i="8"/>
  <c r="AK71" i="8" s="1"/>
  <c r="AK72" i="8" s="1"/>
  <c r="AK73" i="8" s="1"/>
  <c r="AK74" i="8" s="1"/>
  <c r="AK147" i="8"/>
  <c r="AK148" i="8" s="1"/>
  <c r="AJ56" i="8"/>
  <c r="AE232" i="8"/>
  <c r="AK17" i="8"/>
  <c r="AK18" i="8" s="1"/>
  <c r="AK19" i="8" s="1"/>
  <c r="AK20" i="8" s="1"/>
  <c r="AK21" i="8" s="1"/>
  <c r="AK22" i="8" s="1"/>
  <c r="AK23" i="8" s="1"/>
  <c r="AK83" i="8"/>
  <c r="L260" i="6"/>
  <c r="AJ82" i="8"/>
  <c r="L231" i="6"/>
  <c r="AK122" i="8"/>
  <c r="AK123" i="8" s="1"/>
  <c r="AK124" i="8" s="1"/>
  <c r="AK125" i="8" s="1"/>
  <c r="AK126" i="8" s="1"/>
  <c r="AK127" i="8" s="1"/>
  <c r="AK128" i="8" s="1"/>
  <c r="AK129" i="8" s="1"/>
  <c r="AK130" i="8" s="1"/>
  <c r="AK131" i="8" s="1"/>
  <c r="AK132" i="8" s="1"/>
  <c r="AI55" i="8"/>
  <c r="AK55" i="8" s="1"/>
  <c r="AI29" i="8"/>
  <c r="AK29" i="8" s="1"/>
  <c r="AI133" i="8"/>
  <c r="AH108" i="8"/>
  <c r="AK108" i="8"/>
  <c r="AK109" i="8" s="1"/>
  <c r="AH19" i="8"/>
  <c r="AJ96" i="8"/>
  <c r="AJ121" i="8"/>
  <c r="AJ108" i="8"/>
  <c r="AH97" i="8"/>
  <c r="AK96" i="8"/>
  <c r="AK97" i="8" s="1"/>
  <c r="AK98" i="8" s="1"/>
  <c r="AK99" i="8" s="1"/>
  <c r="AK100" i="8" s="1"/>
  <c r="N254" i="6"/>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U96" i="6"/>
  <c r="V121" i="6"/>
  <c r="V142" i="6"/>
  <c r="V139" i="6"/>
  <c r="V134" i="6"/>
  <c r="T159" i="6"/>
  <c r="H159" i="6"/>
  <c r="V62" i="6"/>
  <c r="U24" i="6"/>
  <c r="U25" i="6"/>
  <c r="U32" i="6"/>
  <c r="U34" i="6"/>
  <c r="U37" i="6"/>
  <c r="V48" i="6"/>
  <c r="U70" i="6"/>
  <c r="U75" i="6"/>
  <c r="U79" i="6"/>
  <c r="V89" i="6"/>
  <c r="V92" i="6"/>
  <c r="V106" i="6"/>
  <c r="U123" i="6"/>
  <c r="U121" i="6"/>
  <c r="U145" i="6"/>
  <c r="U139" i="6"/>
  <c r="U157" i="6"/>
  <c r="V70" i="6"/>
  <c r="AA71" i="9"/>
  <c r="Z109" i="9"/>
  <c r="Y95" i="9"/>
  <c r="T133" i="6"/>
  <c r="H133" i="6"/>
  <c r="L133" i="6"/>
  <c r="P146" i="6"/>
  <c r="D133" i="6"/>
  <c r="N146" i="6"/>
  <c r="D146" i="6"/>
  <c r="V155" i="6"/>
  <c r="U112" i="6"/>
  <c r="U125" i="6"/>
  <c r="C133" i="6"/>
  <c r="U122" i="6"/>
  <c r="Q146" i="6"/>
  <c r="U149" i="6"/>
  <c r="M159" i="6"/>
  <c r="S159" i="6"/>
  <c r="G159" i="6"/>
  <c r="Z31" i="9"/>
  <c r="AA31" i="9"/>
  <c r="AA32" i="9" s="1"/>
  <c r="AA33" i="9" s="1"/>
  <c r="V143" i="6"/>
  <c r="V44" i="6"/>
  <c r="V100" i="6"/>
  <c r="U132" i="6"/>
  <c r="U127" i="6"/>
  <c r="Z18" i="9"/>
  <c r="AA18" i="9"/>
  <c r="AA19" i="9" s="1"/>
  <c r="AA20" i="9" s="1"/>
  <c r="AA21" i="9" s="1"/>
  <c r="AA22" i="9" s="1"/>
  <c r="U105" i="6"/>
  <c r="V6" i="6"/>
  <c r="U26" i="6"/>
  <c r="U33" i="6"/>
  <c r="U38" i="6"/>
  <c r="U39" i="6"/>
  <c r="V49" i="6"/>
  <c r="V53" i="6"/>
  <c r="U64" i="6"/>
  <c r="U69" i="6"/>
  <c r="U4" i="6"/>
  <c r="U5" i="6"/>
  <c r="U6" i="6"/>
  <c r="U7" i="6"/>
  <c r="U8" i="6"/>
  <c r="U9" i="6"/>
  <c r="U10" i="6"/>
  <c r="U13" i="6"/>
  <c r="V17" i="6"/>
  <c r="V18" i="6"/>
  <c r="V19" i="6"/>
  <c r="V20" i="6"/>
  <c r="V21" i="6"/>
  <c r="V22" i="6"/>
  <c r="V24" i="6"/>
  <c r="V27" i="6"/>
  <c r="V30" i="6"/>
  <c r="V31" i="6"/>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2" i="6"/>
  <c r="X135" i="9"/>
  <c r="C256" i="6"/>
  <c r="Z22" i="9"/>
  <c r="V9" i="6"/>
  <c r="V12" i="6"/>
  <c r="V15" i="6"/>
  <c r="U18" i="6"/>
  <c r="U21" i="6"/>
  <c r="U27" i="6"/>
  <c r="U30" i="6"/>
  <c r="U35" i="6"/>
  <c r="U36" i="6"/>
  <c r="V47" i="6"/>
  <c r="V50" i="6"/>
  <c r="V51" i="6"/>
  <c r="U56" i="6"/>
  <c r="U59" i="6"/>
  <c r="U62" i="6"/>
  <c r="U65" i="6"/>
  <c r="U71" i="6"/>
  <c r="U73" i="6"/>
  <c r="U74" i="6"/>
  <c r="U77" i="6"/>
  <c r="U78" i="6"/>
  <c r="U80" i="6"/>
  <c r="V103" i="6"/>
  <c r="V97" i="6"/>
  <c r="U120" i="6"/>
  <c r="W56" i="9"/>
  <c r="X56" i="9" s="1"/>
  <c r="Z47"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X33" i="9"/>
  <c r="Z96" i="9"/>
  <c r="V8" i="6"/>
  <c r="V14" i="6"/>
  <c r="V54" i="6"/>
  <c r="Y160" i="9"/>
  <c r="V5" i="6"/>
  <c r="V11" i="6"/>
  <c r="U17" i="6"/>
  <c r="U20" i="6"/>
  <c r="U23" i="6"/>
  <c r="U31" i="6"/>
  <c r="U40" i="6"/>
  <c r="U41" i="6"/>
  <c r="V43" i="6"/>
  <c r="V45" i="6"/>
  <c r="V46" i="6"/>
  <c r="V52" i="6"/>
  <c r="U58" i="6"/>
  <c r="U61" i="6"/>
  <c r="U67" i="6"/>
  <c r="U72" i="6"/>
  <c r="U76" i="6"/>
  <c r="V87" i="6"/>
  <c r="V90" i="6"/>
  <c r="V93" i="6"/>
  <c r="V104" i="6"/>
  <c r="V95" i="6"/>
  <c r="U115" i="6"/>
  <c r="U109" i="6"/>
  <c r="U131" i="6"/>
  <c r="U144" i="6"/>
  <c r="U158" i="6"/>
  <c r="AA110" i="9"/>
  <c r="AA111" i="9" s="1"/>
  <c r="AA112" i="9" s="1"/>
  <c r="U11" i="6"/>
  <c r="U12" i="6"/>
  <c r="U14" i="6"/>
  <c r="U15" i="6"/>
  <c r="V23" i="6"/>
  <c r="V25" i="6"/>
  <c r="V26" i="6"/>
  <c r="V28" i="6"/>
  <c r="V32" i="6"/>
  <c r="V37" i="6"/>
  <c r="V41" i="6"/>
  <c r="U43" i="6"/>
  <c r="U45" i="6"/>
  <c r="U46" i="6"/>
  <c r="U54" i="6"/>
  <c r="V58" i="6"/>
  <c r="V61" i="6"/>
  <c r="V63" i="6"/>
  <c r="V66" i="6"/>
  <c r="V69" i="6"/>
  <c r="V72" i="6"/>
  <c r="V75" i="6"/>
  <c r="V76" i="6"/>
  <c r="V78" i="6"/>
  <c r="V79" i="6"/>
  <c r="U82" i="6"/>
  <c r="X124" i="9"/>
  <c r="U141" i="6"/>
  <c r="U138" i="6"/>
  <c r="U135" i="6"/>
  <c r="U150" i="6"/>
  <c r="U148" i="6"/>
  <c r="I159" i="6"/>
  <c r="U90" i="6"/>
  <c r="U91" i="6"/>
  <c r="U101" i="6"/>
  <c r="U98" i="6"/>
  <c r="V109" i="6"/>
  <c r="V131" i="6"/>
  <c r="V128" i="6"/>
  <c r="V125" i="6"/>
  <c r="V122" i="6"/>
  <c r="J133" i="6"/>
  <c r="V144" i="6"/>
  <c r="V141" i="6"/>
  <c r="V138" i="6"/>
  <c r="J146" i="6"/>
  <c r="N159" i="6"/>
  <c r="T182" i="6"/>
  <c r="F181" i="6"/>
  <c r="Q173" i="9"/>
  <c r="K231" i="6"/>
  <c r="V264" i="10"/>
  <c r="Y277" i="10" s="1"/>
  <c r="AC252" i="10" a="1"/>
  <c r="U264" i="10"/>
  <c r="W277" i="10" s="1"/>
  <c r="X277" i="10" s="1"/>
  <c r="E252" i="6"/>
  <c r="J261" i="6"/>
  <c r="L261" i="6"/>
  <c r="AF259" i="8"/>
  <c r="AI272" i="8" s="1"/>
  <c r="AJ272" i="8" s="1"/>
  <c r="V228" i="9"/>
  <c r="Y241" i="9" s="1"/>
  <c r="Z241" i="9" s="1"/>
  <c r="Z57" i="10"/>
  <c r="AA109" i="10"/>
  <c r="AA110" i="10" s="1"/>
  <c r="AA111" i="10" s="1"/>
  <c r="AA112" i="10" s="1"/>
  <c r="AA113" i="10" s="1"/>
  <c r="AA18" i="10"/>
  <c r="Z18" i="10"/>
  <c r="P186" i="10"/>
  <c r="AA32" i="10"/>
  <c r="AA33" i="10" s="1"/>
  <c r="AA34" i="10" s="1"/>
  <c r="AA35" i="10" s="1"/>
  <c r="AA36" i="10" s="1"/>
  <c r="AA58" i="10"/>
  <c r="C227" i="6"/>
  <c r="N215" i="6"/>
  <c r="M238" i="6"/>
  <c r="Q261" i="6"/>
  <c r="J245" i="6"/>
  <c r="R245" i="6"/>
  <c r="F245" i="6"/>
  <c r="P192" i="6"/>
  <c r="P244" i="6"/>
  <c r="H233" i="6"/>
  <c r="I233" i="6"/>
  <c r="AF233" i="8"/>
  <c r="AF251" i="8"/>
  <c r="AI264" i="8" s="1"/>
  <c r="AK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S224" i="8"/>
  <c r="G224" i="8"/>
  <c r="AE215" i="8"/>
  <c r="AG228" i="8" s="1"/>
  <c r="AH228" i="8" s="1"/>
  <c r="U224" i="8"/>
  <c r="P213" i="6"/>
  <c r="W224" i="8"/>
  <c r="K224" i="8"/>
  <c r="AF213" i="8"/>
  <c r="V213" i="9"/>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Y226" i="9" l="1"/>
  <c r="Z277" i="10"/>
  <c r="AA277" i="10"/>
  <c r="AK265" i="8"/>
  <c r="U29" i="6"/>
  <c r="AA37" i="10"/>
  <c r="AA38" i="10" s="1"/>
  <c r="AA39" i="10" s="1"/>
  <c r="AA40" i="10" s="1"/>
  <c r="AA41" i="10" s="1"/>
  <c r="AA42" i="10" s="1"/>
  <c r="Z135" i="10"/>
  <c r="Y43" i="10"/>
  <c r="Z31" i="10"/>
  <c r="AA71" i="10"/>
  <c r="Z83" i="10"/>
  <c r="AA114" i="10"/>
  <c r="AA115" i="10" s="1"/>
  <c r="AA116" i="10" s="1"/>
  <c r="AA117" i="10" s="1"/>
  <c r="AA118" i="10" s="1"/>
  <c r="AA119" i="10" s="1"/>
  <c r="AA120" i="10" s="1"/>
  <c r="AA48" i="10"/>
  <c r="AA49" i="10" s="1"/>
  <c r="AA50" i="10" s="1"/>
  <c r="AA51" i="10" s="1"/>
  <c r="AA52" i="10" s="1"/>
  <c r="AA53" i="10" s="1"/>
  <c r="AA54" i="10" s="1"/>
  <c r="AA55" i="10" s="1"/>
  <c r="W56" i="10"/>
  <c r="X56" i="10" s="1"/>
  <c r="AA72" i="10"/>
  <c r="AA73" i="10" s="1"/>
  <c r="AA74" i="10" s="1"/>
  <c r="AA75" i="10" s="1"/>
  <c r="AA76" i="10" s="1"/>
  <c r="AA77" i="10" s="1"/>
  <c r="AA78" i="10" s="1"/>
  <c r="AA79" i="10" s="1"/>
  <c r="AA80" i="10" s="1"/>
  <c r="AA81" i="10"/>
  <c r="W69" i="10"/>
  <c r="X69" i="10" s="1"/>
  <c r="AA126" i="10"/>
  <c r="AA127" i="10" s="1"/>
  <c r="AA128" i="10" s="1"/>
  <c r="AA129" i="10" s="1"/>
  <c r="AA130" i="10" s="1"/>
  <c r="AA131" i="10" s="1"/>
  <c r="AA132" i="10" s="1"/>
  <c r="AA133" i="10" s="1"/>
  <c r="W108" i="10"/>
  <c r="X108" i="10" s="1"/>
  <c r="AA19" i="10"/>
  <c r="AA20" i="10" s="1"/>
  <c r="AA21" i="10" s="1"/>
  <c r="AA22" i="10" s="1"/>
  <c r="AA23" i="10" s="1"/>
  <c r="AA24" i="10" s="1"/>
  <c r="AA25" i="10" s="1"/>
  <c r="AA26" i="10" s="1"/>
  <c r="AA27" i="10" s="1"/>
  <c r="AA28" i="10" s="1"/>
  <c r="AA29" i="10" s="1"/>
  <c r="Z44" i="10"/>
  <c r="W134" i="10"/>
  <c r="X134" i="10" s="1"/>
  <c r="AA86" i="10"/>
  <c r="AA87" i="10" s="1"/>
  <c r="AA88" i="10" s="1"/>
  <c r="AA89" i="10" s="1"/>
  <c r="AA90" i="10" s="1"/>
  <c r="AA91" i="10" s="1"/>
  <c r="AA92" i="10" s="1"/>
  <c r="AA93" i="10" s="1"/>
  <c r="AA94" i="10" s="1"/>
  <c r="Z122" i="10"/>
  <c r="AA138" i="10"/>
  <c r="AA139" i="10" s="1"/>
  <c r="AA140" i="10" s="1"/>
  <c r="AA141" i="10" s="1"/>
  <c r="AA142" i="10" s="1"/>
  <c r="AA143" i="10" s="1"/>
  <c r="AA144" i="10" s="1"/>
  <c r="AA145" i="10" s="1"/>
  <c r="AA146" i="10" s="1"/>
  <c r="AI135" i="10"/>
  <c r="AK136" i="10"/>
  <c r="AK137" i="10" s="1"/>
  <c r="Y30" i="10"/>
  <c r="AA30" i="10" s="1"/>
  <c r="Y56" i="10"/>
  <c r="Z56" i="10" s="1"/>
  <c r="Y95" i="10"/>
  <c r="AA95" i="10" s="1"/>
  <c r="W82" i="10"/>
  <c r="X82" i="10" s="1"/>
  <c r="W95" i="10"/>
  <c r="X95" i="10" s="1"/>
  <c r="W30" i="10"/>
  <c r="X30" i="10" s="1"/>
  <c r="W121" i="10"/>
  <c r="X121" i="10" s="1"/>
  <c r="W147" i="10"/>
  <c r="X147" i="10" s="1"/>
  <c r="AF135" i="10"/>
  <c r="AN136" i="10"/>
  <c r="AN137" i="10" s="1"/>
  <c r="AD136" i="10"/>
  <c r="AD137" i="10" s="1"/>
  <c r="AL135" i="10"/>
  <c r="AJ135" i="10"/>
  <c r="AD135" i="10"/>
  <c r="AM135" i="10"/>
  <c r="AE136" i="10"/>
  <c r="AE137" i="10" s="1"/>
  <c r="AC135" i="10"/>
  <c r="AL136" i="10"/>
  <c r="AL137" i="10" s="1"/>
  <c r="Y82" i="10"/>
  <c r="Z82" i="10" s="1"/>
  <c r="Y147" i="10"/>
  <c r="AA147" i="10" s="1"/>
  <c r="AE135" i="10"/>
  <c r="AH136" i="10"/>
  <c r="AH137" i="10" s="1"/>
  <c r="Y134" i="10"/>
  <c r="Z134" i="10" s="1"/>
  <c r="AK123" i="10"/>
  <c r="AK124" i="10" s="1"/>
  <c r="AG123" i="10"/>
  <c r="AG124" i="10" s="1"/>
  <c r="AG122" i="10"/>
  <c r="AE122" i="10"/>
  <c r="AJ122" i="10"/>
  <c r="AF123" i="10"/>
  <c r="AF124" i="10" s="1"/>
  <c r="AM123" i="10"/>
  <c r="AM124" i="10" s="1"/>
  <c r="AL123" i="10"/>
  <c r="AL124" i="10" s="1"/>
  <c r="AN122" i="10"/>
  <c r="AM122" i="10"/>
  <c r="AD122" i="10"/>
  <c r="AN123" i="10"/>
  <c r="AN124" i="10" s="1"/>
  <c r="AE123" i="10"/>
  <c r="AE124" i="10" s="1"/>
  <c r="AH122" i="10"/>
  <c r="AL122" i="10"/>
  <c r="AC123" i="10"/>
  <c r="AC124" i="10" s="1"/>
  <c r="AK122" i="10"/>
  <c r="AC122" i="10"/>
  <c r="AH123" i="10"/>
  <c r="AH124" i="10" s="1"/>
  <c r="AJ123" i="10"/>
  <c r="AJ124" i="10" s="1"/>
  <c r="AD123" i="10"/>
  <c r="AD124" i="10" s="1"/>
  <c r="AI122" i="10"/>
  <c r="Y121" i="10"/>
  <c r="AA121" i="10" s="1"/>
  <c r="AA59" i="10"/>
  <c r="AA60" i="10" s="1"/>
  <c r="AA61" i="10" s="1"/>
  <c r="AA62" i="10" s="1"/>
  <c r="AA63" i="10" s="1"/>
  <c r="AA64" i="10" s="1"/>
  <c r="AA65" i="10" s="1"/>
  <c r="AA66" i="10" s="1"/>
  <c r="AA67" i="10" s="1"/>
  <c r="AA68" i="10" s="1"/>
  <c r="AA96" i="10"/>
  <c r="AA97" i="10" s="1"/>
  <c r="AA98" i="10" s="1"/>
  <c r="AA99" i="10" s="1"/>
  <c r="AA100" i="10" s="1"/>
  <c r="AA101" i="10" s="1"/>
  <c r="AA102" i="10" s="1"/>
  <c r="AA103" i="10" s="1"/>
  <c r="AA104" i="10" s="1"/>
  <c r="AA105" i="10" s="1"/>
  <c r="AA106" i="10" s="1"/>
  <c r="AA107" i="10" s="1"/>
  <c r="AJ136" i="10"/>
  <c r="AJ137" i="10" s="1"/>
  <c r="AI123" i="10"/>
  <c r="AI124" i="10" s="1"/>
  <c r="AC136" i="10"/>
  <c r="AC137" i="10" s="1"/>
  <c r="Y69" i="10"/>
  <c r="AA69" i="10" s="1"/>
  <c r="Y108" i="10"/>
  <c r="AA108" i="10" s="1"/>
  <c r="AI136" i="10"/>
  <c r="AI137" i="10" s="1"/>
  <c r="AG136" i="10"/>
  <c r="AG137" i="10" s="1"/>
  <c r="AN135" i="10"/>
  <c r="W43" i="10"/>
  <c r="X43" i="10" s="1"/>
  <c r="AK135" i="10"/>
  <c r="AH135" i="10"/>
  <c r="AG135" i="10"/>
  <c r="U94" i="6"/>
  <c r="Y69" i="9"/>
  <c r="AA69" i="9" s="1"/>
  <c r="W121" i="9"/>
  <c r="X121" i="9" s="1"/>
  <c r="W134" i="9"/>
  <c r="X134" i="9" s="1"/>
  <c r="W69" i="9"/>
  <c r="X69" i="9" s="1"/>
  <c r="W95" i="9"/>
  <c r="X95" i="9" s="1"/>
  <c r="W43" i="9"/>
  <c r="X43" i="9" s="1"/>
  <c r="W160" i="9"/>
  <c r="X160" i="9" s="1"/>
  <c r="Y30" i="9"/>
  <c r="AA30" i="9" s="1"/>
  <c r="W82" i="9"/>
  <c r="X82" i="9" s="1"/>
  <c r="Z95" i="9"/>
  <c r="AA62" i="9"/>
  <c r="AA63" i="9" s="1"/>
  <c r="AA64" i="9" s="1"/>
  <c r="AA65" i="9" s="1"/>
  <c r="AA66" i="9" s="1"/>
  <c r="AA67" i="9" s="1"/>
  <c r="AA68" i="9" s="1"/>
  <c r="V29" i="6"/>
  <c r="W30" i="9"/>
  <c r="X30" i="9" s="1"/>
  <c r="Y82" i="9"/>
  <c r="AA82" i="9" s="1"/>
  <c r="AA72" i="9"/>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Y246" i="9"/>
  <c r="Z246" i="9" s="1"/>
  <c r="AA113" i="9"/>
  <c r="AA114" i="9" s="1"/>
  <c r="AA115" i="9" s="1"/>
  <c r="AA116" i="9" s="1"/>
  <c r="AA117" i="9" s="1"/>
  <c r="AA118" i="9" s="1"/>
  <c r="AA119" i="9" s="1"/>
  <c r="AA120" i="9" s="1"/>
  <c r="W108" i="9"/>
  <c r="X108" i="9" s="1"/>
  <c r="W147" i="9"/>
  <c r="X147" i="9" s="1"/>
  <c r="AA34" i="9"/>
  <c r="AA35" i="9" s="1"/>
  <c r="AA36" i="9" s="1"/>
  <c r="AA37" i="9" s="1"/>
  <c r="AA38" i="9" s="1"/>
  <c r="AA39" i="9" s="1"/>
  <c r="AA40" i="9" s="1"/>
  <c r="AA41" i="9" s="1"/>
  <c r="AA42" i="9" s="1"/>
  <c r="Y43" i="9"/>
  <c r="AA43" i="9" s="1"/>
  <c r="Y56" i="9"/>
  <c r="Z69" i="9"/>
  <c r="Y134" i="9"/>
  <c r="AA98" i="9"/>
  <c r="AA99" i="9" s="1"/>
  <c r="AA100" i="9" s="1"/>
  <c r="AA101" i="9" s="1"/>
  <c r="AA102" i="9" s="1"/>
  <c r="AA103" i="9" s="1"/>
  <c r="AA104" i="9" s="1"/>
  <c r="AA105" i="9" s="1"/>
  <c r="AA106" i="9" s="1"/>
  <c r="AA107" i="9" s="1"/>
  <c r="AA124" i="9"/>
  <c r="AA125" i="9" s="1"/>
  <c r="AA126" i="9" s="1"/>
  <c r="AA127" i="9" s="1"/>
  <c r="AA128" i="9" s="1"/>
  <c r="AA129" i="9" s="1"/>
  <c r="AA130" i="9" s="1"/>
  <c r="AA131" i="9" s="1"/>
  <c r="AA132" i="9" s="1"/>
  <c r="AA133" i="9" s="1"/>
  <c r="AA23" i="9"/>
  <c r="AA24" i="9" s="1"/>
  <c r="AA25" i="9" s="1"/>
  <c r="AA26" i="9" s="1"/>
  <c r="AA27" i="9" s="1"/>
  <c r="AA28" i="9" s="1"/>
  <c r="AA29" i="9" s="1"/>
  <c r="Y121" i="9"/>
  <c r="Z121" i="9" s="1"/>
  <c r="Y108" i="9"/>
  <c r="Z108" i="9" s="1"/>
  <c r="AL135" i="9"/>
  <c r="AD135" i="9"/>
  <c r="AL136" i="9"/>
  <c r="AL137" i="9" s="1"/>
  <c r="AI136" i="9"/>
  <c r="AI137" i="9" s="1"/>
  <c r="AG136" i="9"/>
  <c r="AG137" i="9" s="1"/>
  <c r="AG135" i="9"/>
  <c r="AK135" i="9"/>
  <c r="AC136" i="9"/>
  <c r="AC137" i="9" s="1"/>
  <c r="AI135" i="9"/>
  <c r="AK136" i="9"/>
  <c r="AK137" i="9" s="1"/>
  <c r="AF135" i="9"/>
  <c r="AF136" i="9"/>
  <c r="AF137" i="9" s="1"/>
  <c r="AE136" i="9"/>
  <c r="AE137" i="9" s="1"/>
  <c r="AH136" i="9"/>
  <c r="AH137" i="9" s="1"/>
  <c r="AN135" i="9"/>
  <c r="AJ135" i="9"/>
  <c r="AN136" i="9"/>
  <c r="AN137" i="9" s="1"/>
  <c r="AM135" i="9"/>
  <c r="AE135" i="9"/>
  <c r="AH135" i="9"/>
  <c r="AC135" i="9"/>
  <c r="AM136" i="9"/>
  <c r="AM137" i="9" s="1"/>
  <c r="AD136" i="9"/>
  <c r="AD137" i="9" s="1"/>
  <c r="AJ136" i="9"/>
  <c r="AJ137" i="9" s="1"/>
  <c r="AI149" i="9"/>
  <c r="AI150" i="9" s="1"/>
  <c r="AL148" i="9"/>
  <c r="AD148" i="9"/>
  <c r="AK149" i="9"/>
  <c r="AK150" i="9" s="1"/>
  <c r="AN148" i="9"/>
  <c r="AI148" i="9"/>
  <c r="AC149" i="9"/>
  <c r="AC150" i="9" s="1"/>
  <c r="AJ149" i="9"/>
  <c r="AJ150" i="9" s="1"/>
  <c r="AF149" i="9"/>
  <c r="AF150" i="9" s="1"/>
  <c r="AN149" i="9"/>
  <c r="AN150" i="9" s="1"/>
  <c r="AH148" i="9"/>
  <c r="AE148" i="9"/>
  <c r="AH149" i="9"/>
  <c r="AH150" i="9" s="1"/>
  <c r="AK148" i="9"/>
  <c r="AJ148" i="9"/>
  <c r="AD149" i="9"/>
  <c r="AD150" i="9" s="1"/>
  <c r="AC148" i="9"/>
  <c r="AE149" i="9"/>
  <c r="AE150" i="9" s="1"/>
  <c r="AG148" i="9"/>
  <c r="AF148" i="9"/>
  <c r="AG149" i="9"/>
  <c r="AG150" i="9" s="1"/>
  <c r="AM149" i="9"/>
  <c r="AM150" i="9" s="1"/>
  <c r="AG29" i="8"/>
  <c r="AH29" i="8" s="1"/>
  <c r="V42" i="6"/>
  <c r="V107" i="6"/>
  <c r="AK68" i="8"/>
  <c r="AJ68" i="8"/>
  <c r="AK110" i="8"/>
  <c r="AK111" i="8" s="1"/>
  <c r="AK112" i="8" s="1"/>
  <c r="AK113" i="8" s="1"/>
  <c r="AK114" i="8" s="1"/>
  <c r="AK115" i="8" s="1"/>
  <c r="AK116" i="8" s="1"/>
  <c r="AK117" i="8" s="1"/>
  <c r="AK118" i="8" s="1"/>
  <c r="AK119" i="8" s="1"/>
  <c r="AG81" i="8"/>
  <c r="AH81" i="8" s="1"/>
  <c r="AI120" i="8"/>
  <c r="AK120" i="8" s="1"/>
  <c r="AG159" i="8"/>
  <c r="AH159" i="8" s="1"/>
  <c r="AK44" i="8"/>
  <c r="AK45" i="8" s="1"/>
  <c r="AK46" i="8" s="1"/>
  <c r="AK47" i="8" s="1"/>
  <c r="AK48" i="8" s="1"/>
  <c r="AK49" i="8" s="1"/>
  <c r="AK50" i="8" s="1"/>
  <c r="AK51" i="8" s="1"/>
  <c r="AK52" i="8" s="1"/>
  <c r="AK53" i="8" s="1"/>
  <c r="AK54" i="8" s="1"/>
  <c r="U68" i="6"/>
  <c r="V16" i="6"/>
  <c r="AK24" i="8"/>
  <c r="AK25" i="8" s="1"/>
  <c r="AK26" i="8" s="1"/>
  <c r="AK27" i="8" s="1"/>
  <c r="AK28" i="8" s="1"/>
  <c r="AG42" i="8"/>
  <c r="AH42" i="8" s="1"/>
  <c r="AI216" i="8"/>
  <c r="AJ216" i="8" s="1"/>
  <c r="AK149" i="8"/>
  <c r="AK150" i="8" s="1"/>
  <c r="AK151" i="8" s="1"/>
  <c r="AK152" i="8" s="1"/>
  <c r="AK153" i="8" s="1"/>
  <c r="AK154" i="8" s="1"/>
  <c r="AK155" i="8" s="1"/>
  <c r="AK156" i="8" s="1"/>
  <c r="AK157" i="8" s="1"/>
  <c r="AK158" i="8" s="1"/>
  <c r="AK30" i="8"/>
  <c r="AK31" i="8" s="1"/>
  <c r="AK32" i="8" s="1"/>
  <c r="AK33" i="8" s="1"/>
  <c r="AK34" i="8" s="1"/>
  <c r="AK35" i="8" s="1"/>
  <c r="AK36" i="8" s="1"/>
  <c r="AJ30" i="8"/>
  <c r="U81" i="6"/>
  <c r="AI94" i="8"/>
  <c r="AK94" i="8" s="1"/>
  <c r="AK75" i="8"/>
  <c r="AK76" i="8" s="1"/>
  <c r="AK77" i="8" s="1"/>
  <c r="AK78" i="8" s="1"/>
  <c r="AK79" i="8" s="1"/>
  <c r="AK80" i="8" s="1"/>
  <c r="AI146" i="8"/>
  <c r="AJ146" i="8" s="1"/>
  <c r="AK135" i="8"/>
  <c r="AK136" i="8" s="1"/>
  <c r="AK137" i="8" s="1"/>
  <c r="AK138" i="8" s="1"/>
  <c r="AK139" i="8" s="1"/>
  <c r="AK140" i="8" s="1"/>
  <c r="AK141" i="8" s="1"/>
  <c r="AK142" i="8" s="1"/>
  <c r="AK143" i="8" s="1"/>
  <c r="AK144" i="8" s="1"/>
  <c r="AK145" i="8" s="1"/>
  <c r="AG120" i="8"/>
  <c r="AH120" i="8" s="1"/>
  <c r="AK58" i="8"/>
  <c r="AK59" i="8" s="1"/>
  <c r="AK60" i="8" s="1"/>
  <c r="AK61" i="8" s="1"/>
  <c r="AK62" i="8" s="1"/>
  <c r="AK63" i="8" s="1"/>
  <c r="AK64" i="8" s="1"/>
  <c r="AK65" i="8" s="1"/>
  <c r="AK66" i="8" s="1"/>
  <c r="AK67" i="8" s="1"/>
  <c r="U55" i="6"/>
  <c r="AI42" i="8"/>
  <c r="AK84" i="8"/>
  <c r="AK85" i="8" s="1"/>
  <c r="AK86" i="8" s="1"/>
  <c r="AK87" i="8" s="1"/>
  <c r="AK88" i="8" s="1"/>
  <c r="AK89" i="8" s="1"/>
  <c r="AK90" i="8" s="1"/>
  <c r="AK91" i="8" s="1"/>
  <c r="AK92" i="8" s="1"/>
  <c r="AK93" i="8" s="1"/>
  <c r="AG94" i="8"/>
  <c r="AH94" i="8" s="1"/>
  <c r="AI81" i="8"/>
  <c r="AK81" i="8" s="1"/>
  <c r="AG55" i="8"/>
  <c r="AH55" i="8" s="1"/>
  <c r="AG107" i="8"/>
  <c r="AH107" i="8" s="1"/>
  <c r="AI159" i="8"/>
  <c r="AG146" i="8"/>
  <c r="AH146" i="8" s="1"/>
  <c r="AK101" i="8"/>
  <c r="AK102" i="8" s="1"/>
  <c r="AK103" i="8" s="1"/>
  <c r="AK104" i="8" s="1"/>
  <c r="AK105" i="8" s="1"/>
  <c r="AK106" i="8" s="1"/>
  <c r="AI107" i="8"/>
  <c r="AK107" i="8" s="1"/>
  <c r="AG133" i="8"/>
  <c r="AH133" i="8" s="1"/>
  <c r="AK37" i="8"/>
  <c r="AK38" i="8" s="1"/>
  <c r="AK39" i="8" s="1"/>
  <c r="AK40" i="8" s="1"/>
  <c r="AK41" i="8" s="1"/>
  <c r="V81" i="6"/>
  <c r="U42" i="6"/>
  <c r="V68" i="6"/>
  <c r="AA70" i="7"/>
  <c r="AA71" i="7" s="1"/>
  <c r="AA72" i="7" s="1"/>
  <c r="AA73" i="7" s="1"/>
  <c r="AA74" i="7" s="1"/>
  <c r="AA75" i="7" s="1"/>
  <c r="AA76" i="7" s="1"/>
  <c r="AA77" i="7" s="1"/>
  <c r="AA78" i="7" s="1"/>
  <c r="AA79" i="7" s="1"/>
  <c r="AA80" i="7" s="1"/>
  <c r="W68" i="7"/>
  <c r="X68" i="7" s="1"/>
  <c r="AA148" i="7"/>
  <c r="AA149" i="7" s="1"/>
  <c r="AA150" i="7" s="1"/>
  <c r="AA151" i="7" s="1"/>
  <c r="AA152" i="7" s="1"/>
  <c r="AA153" i="7" s="1"/>
  <c r="AA154" i="7" s="1"/>
  <c r="AA155" i="7" s="1"/>
  <c r="AA156" i="7" s="1"/>
  <c r="AA157" i="7" s="1"/>
  <c r="AA158" i="7" s="1"/>
  <c r="W55" i="7"/>
  <c r="X55" i="7" s="1"/>
  <c r="AA44" i="7"/>
  <c r="AA45" i="7" s="1"/>
  <c r="Z134" i="7"/>
  <c r="AA123" i="7"/>
  <c r="AA124" i="7" s="1"/>
  <c r="AA125" i="7" s="1"/>
  <c r="AA126" i="7" s="1"/>
  <c r="AA127" i="7" s="1"/>
  <c r="AA128" i="7" s="1"/>
  <c r="AA129" i="7" s="1"/>
  <c r="AA130" i="7" s="1"/>
  <c r="AA131" i="7" s="1"/>
  <c r="AA132" i="7" s="1"/>
  <c r="Y29" i="7"/>
  <c r="AA29" i="7" s="1"/>
  <c r="AA18" i="7"/>
  <c r="AA19" i="7" s="1"/>
  <c r="AA20" i="7" s="1"/>
  <c r="AA21" i="7" s="1"/>
  <c r="AA22" i="7" s="1"/>
  <c r="AA23" i="7" s="1"/>
  <c r="AA24" i="7" s="1"/>
  <c r="AA25" i="7" s="1"/>
  <c r="AA26" i="7" s="1"/>
  <c r="AA27" i="7" s="1"/>
  <c r="AA28" i="7" s="1"/>
  <c r="U107" i="6"/>
  <c r="AA114" i="7"/>
  <c r="AA115" i="7" s="1"/>
  <c r="AA116" i="7" s="1"/>
  <c r="AA117" i="7" s="1"/>
  <c r="AA118" i="7" s="1"/>
  <c r="AA119" i="7" s="1"/>
  <c r="W107" i="7"/>
  <c r="X107" i="7" s="1"/>
  <c r="V120" i="6"/>
  <c r="V94" i="6"/>
  <c r="AJ148" i="7"/>
  <c r="AJ149" i="7" s="1"/>
  <c r="Y81" i="7"/>
  <c r="AA81" i="7" s="1"/>
  <c r="AF148" i="7"/>
  <c r="AF149" i="7" s="1"/>
  <c r="V55" i="6"/>
  <c r="Y26" i="6"/>
  <c r="Z26" i="6" s="1"/>
  <c r="Y59" i="6"/>
  <c r="Z59" i="6" s="1"/>
  <c r="AK148" i="7"/>
  <c r="AK149" i="7" s="1"/>
  <c r="AA85" i="7"/>
  <c r="AA86" i="7" s="1"/>
  <c r="AA87" i="7" s="1"/>
  <c r="AA88" i="7" s="1"/>
  <c r="AA89" i="7" s="1"/>
  <c r="AA90" i="7" s="1"/>
  <c r="AA91" i="7" s="1"/>
  <c r="AA92" i="7" s="1"/>
  <c r="AA93" i="7" s="1"/>
  <c r="AM147" i="7"/>
  <c r="AH147" i="7"/>
  <c r="AA105" i="7"/>
  <c r="AA106" i="7" s="1"/>
  <c r="AG148" i="7"/>
  <c r="AG149" i="7" s="1"/>
  <c r="AC147" i="7"/>
  <c r="Y68" i="7"/>
  <c r="AA68" i="7" s="1"/>
  <c r="AM148" i="7"/>
  <c r="AM149" i="7" s="1"/>
  <c r="Y146" i="7"/>
  <c r="AA146" i="7" s="1"/>
  <c r="Y159" i="7"/>
  <c r="AA159" i="7" s="1"/>
  <c r="Y94" i="7"/>
  <c r="Z94" i="7" s="1"/>
  <c r="AE147" i="7"/>
  <c r="AG147" i="7"/>
  <c r="W146" i="7"/>
  <c r="X146" i="7" s="1"/>
  <c r="Y133" i="7"/>
  <c r="AA133" i="7" s="1"/>
  <c r="W94" i="7"/>
  <c r="X94" i="7" s="1"/>
  <c r="AD147" i="7"/>
  <c r="AN148" i="7"/>
  <c r="AN149" i="7" s="1"/>
  <c r="W81" i="7"/>
  <c r="X81" i="7" s="1"/>
  <c r="AL147" i="7"/>
  <c r="AD148" i="7"/>
  <c r="AD149" i="7" s="1"/>
  <c r="Y107" i="7"/>
  <c r="AA107" i="7" s="1"/>
  <c r="W120" i="7"/>
  <c r="X120" i="7" s="1"/>
  <c r="AC148" i="7"/>
  <c r="AC149" i="7" s="1"/>
  <c r="AK147" i="7"/>
  <c r="AA135" i="7"/>
  <c r="AA136" i="7" s="1"/>
  <c r="AA137" i="7" s="1"/>
  <c r="AA138" i="7" s="1"/>
  <c r="AA139" i="7" s="1"/>
  <c r="AA140" i="7" s="1"/>
  <c r="AA141" i="7" s="1"/>
  <c r="AA142" i="7" s="1"/>
  <c r="AA143" i="7" s="1"/>
  <c r="AA144" i="7" s="1"/>
  <c r="AA145" i="7" s="1"/>
  <c r="Z56" i="7"/>
  <c r="AN147" i="7"/>
  <c r="AH148" i="7"/>
  <c r="AH149" i="7" s="1"/>
  <c r="Y42" i="7"/>
  <c r="AA42" i="7" s="1"/>
  <c r="Y120" i="7"/>
  <c r="Z120" i="7" s="1"/>
  <c r="AJ147" i="7"/>
  <c r="AI148" i="7"/>
  <c r="AI149" i="7" s="1"/>
  <c r="W42" i="7"/>
  <c r="X42" i="7" s="1"/>
  <c r="W29" i="7"/>
  <c r="X29" i="7" s="1"/>
  <c r="AF147" i="7"/>
  <c r="AL148" i="7"/>
  <c r="AL149" i="7" s="1"/>
  <c r="Y44" i="6"/>
  <c r="Z44" i="6" s="1"/>
  <c r="Z108" i="7"/>
  <c r="AE148" i="7"/>
  <c r="AE149" i="7" s="1"/>
  <c r="AT135" i="8"/>
  <c r="AT136" i="8" s="1"/>
  <c r="AV135" i="8"/>
  <c r="AV136" i="8" s="1"/>
  <c r="AP135" i="8"/>
  <c r="AP136" i="8" s="1"/>
  <c r="AQ135" i="8"/>
  <c r="AQ136" i="8" s="1"/>
  <c r="AO134" i="8"/>
  <c r="AW135" i="8"/>
  <c r="AW136" i="8" s="1"/>
  <c r="AP134" i="8"/>
  <c r="AX135" i="8"/>
  <c r="AX136" i="8" s="1"/>
  <c r="AU135" i="8"/>
  <c r="AU136" i="8" s="1"/>
  <c r="AV134" i="8"/>
  <c r="AR135" i="8"/>
  <c r="AR136" i="8" s="1"/>
  <c r="AS134" i="8"/>
  <c r="AM134" i="8"/>
  <c r="AQ134" i="8"/>
  <c r="AR134" i="8"/>
  <c r="AT134" i="8"/>
  <c r="AO135" i="8"/>
  <c r="AO136" i="8" s="1"/>
  <c r="AS135" i="8"/>
  <c r="AS136" i="8" s="1"/>
  <c r="AN135" i="8"/>
  <c r="AN136" i="8" s="1"/>
  <c r="AX134" i="8"/>
  <c r="AM135" i="8"/>
  <c r="AM136" i="8" s="1"/>
  <c r="AN134" i="8"/>
  <c r="AW134" i="8"/>
  <c r="AU134" i="8"/>
  <c r="W133" i="7"/>
  <c r="X133" i="7" s="1"/>
  <c r="Y55" i="7"/>
  <c r="Z55" i="7" s="1"/>
  <c r="AG135" i="7"/>
  <c r="AG136" i="7" s="1"/>
  <c r="AL135" i="7"/>
  <c r="AL136" i="7" s="1"/>
  <c r="AG134" i="7"/>
  <c r="AE135" i="7"/>
  <c r="AE136" i="7" s="1"/>
  <c r="AE134" i="7"/>
  <c r="AF134" i="7"/>
  <c r="AI134" i="7"/>
  <c r="AH134" i="7"/>
  <c r="AD134" i="7"/>
  <c r="AC135" i="7"/>
  <c r="AC136" i="7" s="1"/>
  <c r="AJ134" i="7"/>
  <c r="AI135" i="7"/>
  <c r="AI136" i="7" s="1"/>
  <c r="AN134" i="7"/>
  <c r="AC134" i="7"/>
  <c r="AN135" i="7"/>
  <c r="AN136" i="7" s="1"/>
  <c r="AD135" i="7"/>
  <c r="AD136" i="7" s="1"/>
  <c r="AL134" i="7"/>
  <c r="AK135" i="7"/>
  <c r="AK136" i="7" s="1"/>
  <c r="AF135" i="7"/>
  <c r="AF136" i="7" s="1"/>
  <c r="AJ135" i="7"/>
  <c r="AJ136" i="7" s="1"/>
  <c r="AH135" i="7"/>
  <c r="AH136" i="7" s="1"/>
  <c r="AM134" i="7"/>
  <c r="AM135" i="7"/>
  <c r="AM136" i="7" s="1"/>
  <c r="AK134" i="7"/>
  <c r="AA46" i="7"/>
  <c r="AA47" i="7" s="1"/>
  <c r="AA48" i="7" s="1"/>
  <c r="AA49" i="7" s="1"/>
  <c r="AA50" i="7" s="1"/>
  <c r="AA51" i="7" s="1"/>
  <c r="AA52" i="7" s="1"/>
  <c r="AA53" i="7" s="1"/>
  <c r="AA54" i="7" s="1"/>
  <c r="AA57" i="7"/>
  <c r="AA58" i="7" s="1"/>
  <c r="AA59" i="7" s="1"/>
  <c r="AA60" i="7" s="1"/>
  <c r="AA61" i="7" s="1"/>
  <c r="AA62" i="7" s="1"/>
  <c r="AA63" i="7" s="1"/>
  <c r="AA64" i="7" s="1"/>
  <c r="AA65" i="7" s="1"/>
  <c r="AA66" i="7" s="1"/>
  <c r="AA67" i="7" s="1"/>
  <c r="AJ29" i="8"/>
  <c r="AJ81" i="8"/>
  <c r="AA30" i="7"/>
  <c r="AA31" i="7" s="1"/>
  <c r="AA32" i="7" s="1"/>
  <c r="AA33" i="7" s="1"/>
  <c r="AA34" i="7" s="1"/>
  <c r="AA35" i="7" s="1"/>
  <c r="AA36" i="7" s="1"/>
  <c r="AA37" i="7" s="1"/>
  <c r="AA38" i="7" s="1"/>
  <c r="AA39" i="7" s="1"/>
  <c r="AA40" i="7" s="1"/>
  <c r="AA41" i="7" s="1"/>
  <c r="AU148" i="8"/>
  <c r="AU149" i="8" s="1"/>
  <c r="AO148" i="8"/>
  <c r="AO149" i="8" s="1"/>
  <c r="AP147" i="8"/>
  <c r="AM147" i="8"/>
  <c r="AO147" i="8"/>
  <c r="AT148" i="8"/>
  <c r="AT149" i="8" s="1"/>
  <c r="AT147" i="8"/>
  <c r="AV148" i="8"/>
  <c r="AV149" i="8" s="1"/>
  <c r="AR147" i="8"/>
  <c r="AN147" i="8"/>
  <c r="AS148" i="8"/>
  <c r="AS149" i="8" s="1"/>
  <c r="AM148" i="8"/>
  <c r="AM149" i="8" s="1"/>
  <c r="AQ148" i="8"/>
  <c r="AQ149" i="8" s="1"/>
  <c r="AX148" i="8"/>
  <c r="AX149" i="8" s="1"/>
  <c r="AR148" i="8"/>
  <c r="AR149" i="8" s="1"/>
  <c r="AS147" i="8"/>
  <c r="AW148" i="8"/>
  <c r="AW149" i="8" s="1"/>
  <c r="AW147" i="8"/>
  <c r="AN148" i="8"/>
  <c r="AN149" i="8" s="1"/>
  <c r="AV147" i="8"/>
  <c r="AX147" i="8"/>
  <c r="AU147" i="8"/>
  <c r="AP148" i="8"/>
  <c r="AP149" i="8" s="1"/>
  <c r="AQ147" i="8"/>
  <c r="W159" i="7"/>
  <c r="X159" i="7" s="1"/>
  <c r="Y249" i="9"/>
  <c r="Z249" i="9" s="1"/>
  <c r="AG243" i="8"/>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Z159" i="7"/>
  <c r="Y251" i="7"/>
  <c r="AA251" i="7" s="1"/>
  <c r="Y152" i="6"/>
  <c r="Z152" i="6" s="1"/>
  <c r="W70" i="6"/>
  <c r="X70" i="6" s="1"/>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K237" i="6"/>
  <c r="Y155" i="6"/>
  <c r="Z155" i="6" s="1"/>
  <c r="AJ55" i="8"/>
  <c r="W45" i="6"/>
  <c r="X45" i="6" s="1"/>
  <c r="AI262" i="8"/>
  <c r="AJ262" i="8" s="1"/>
  <c r="W108" i="6"/>
  <c r="X108" i="6" s="1"/>
  <c r="AJ133" i="8"/>
  <c r="AK133"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X82" i="6" s="1"/>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Y77" i="6"/>
  <c r="Z77" i="6" s="1"/>
  <c r="Y34" i="6"/>
  <c r="Z34" i="6" s="1"/>
  <c r="W121" i="6"/>
  <c r="X121" i="6" s="1"/>
  <c r="W61" i="6"/>
  <c r="X61" i="6" s="1"/>
  <c r="Y24" i="6"/>
  <c r="Z24" i="6" s="1"/>
  <c r="W110" i="6"/>
  <c r="X110"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W54" i="6"/>
  <c r="X54" i="6" s="1"/>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Y178" i="10"/>
  <c r="Z178" i="10" s="1"/>
  <c r="W233" i="10"/>
  <c r="X233" i="10" s="1"/>
  <c r="W235" i="10"/>
  <c r="X235" i="10" s="1"/>
  <c r="AA43" i="10"/>
  <c r="Z43" i="10"/>
  <c r="Z121" i="10"/>
  <c r="Z69"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K266" i="8" l="1"/>
  <c r="AK267" i="8" s="1"/>
  <c r="AK268" i="8" s="1"/>
  <c r="AK269" i="8" s="1"/>
  <c r="AK270" i="8" s="1"/>
  <c r="AK271" i="8" s="1"/>
  <c r="AK272" i="8" s="1"/>
  <c r="Z264" i="6"/>
  <c r="AA264" i="6"/>
  <c r="AA265" i="6" s="1"/>
  <c r="AA266" i="6" s="1"/>
  <c r="AA267" i="6" s="1"/>
  <c r="AA268" i="6" s="1"/>
  <c r="AA269" i="6" s="1"/>
  <c r="AA270" i="6" s="1"/>
  <c r="AA271" i="6" s="1"/>
  <c r="AA272" i="6" s="1"/>
  <c r="Z95" i="10"/>
  <c r="Z30" i="10"/>
  <c r="AA82" i="10"/>
  <c r="AA56" i="10"/>
  <c r="AA134" i="10"/>
  <c r="Z147" i="10"/>
  <c r="Z108" i="10"/>
  <c r="W68" i="6"/>
  <c r="X68" i="6" s="1"/>
  <c r="AA108" i="9"/>
  <c r="AA121" i="9"/>
  <c r="Z82" i="9"/>
  <c r="Z43" i="9"/>
  <c r="AJ94" i="8"/>
  <c r="AJ120" i="8"/>
  <c r="AJ107" i="8"/>
  <c r="Y68" i="6"/>
  <c r="Z68" i="6" s="1"/>
  <c r="Z29" i="7"/>
  <c r="Z146" i="7"/>
  <c r="Z42" i="7"/>
  <c r="Z68" i="7"/>
  <c r="Z81" i="7"/>
  <c r="AA94" i="7"/>
  <c r="AA120" i="7"/>
  <c r="Z107" i="7"/>
  <c r="Z133" i="7"/>
  <c r="AA55" i="7"/>
  <c r="AA266" i="9"/>
  <c r="AA267" i="9" s="1"/>
  <c r="AA268" i="9" s="1"/>
  <c r="AA269" i="9" s="1"/>
  <c r="AA270" i="9" s="1"/>
  <c r="AA271" i="9" s="1"/>
  <c r="AA272" i="9" s="1"/>
  <c r="AA273" i="9" s="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A68" i="6" l="1"/>
  <c r="AJ224" i="8"/>
  <c r="Y198" i="6"/>
  <c r="Z198" i="6" s="1"/>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AA198" i="6" l="1"/>
  <c r="Z185" i="6"/>
  <c r="AA250" i="6"/>
  <c r="Z224" i="6"/>
  <c r="AA211" i="6"/>
  <c r="Z211" i="6"/>
  <c r="Z237" i="6"/>
  <c r="AA237" i="6"/>
  <c r="Z172" i="6"/>
  <c r="AA172" i="6"/>
  <c r="D251" i="10" l="1"/>
  <c r="V248" i="10"/>
  <c r="Y261" i="10" s="1"/>
  <c r="D260" i="6"/>
  <c r="V260" i="6" s="1"/>
  <c r="Y273" i="6" s="1"/>
  <c r="V260" i="7"/>
  <c r="Y273" i="7" s="1"/>
  <c r="D263" i="7"/>
  <c r="E263" i="8"/>
  <c r="AF260" i="8"/>
  <c r="AI273" i="8" s="1"/>
  <c r="V261" i="9"/>
  <c r="Y274" i="9" s="1"/>
  <c r="D264" i="9"/>
  <c r="AJ273" i="8" l="1"/>
  <c r="AK273" i="8"/>
  <c r="AK274" i="8" s="1"/>
  <c r="AK275" i="8" s="1"/>
  <c r="Z273" i="6"/>
  <c r="AA273" i="6"/>
  <c r="AA274" i="6" s="1"/>
  <c r="AA275" i="6" s="1"/>
  <c r="Z273" i="7"/>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AI263" i="8"/>
  <c r="AJ263" i="8" s="1"/>
  <c r="AI276" i="8"/>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AJ276" i="8" l="1"/>
  <c r="AK276" i="8"/>
  <c r="Z276" i="6"/>
  <c r="AA276" i="6"/>
  <c r="Z263" i="7"/>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t>[Threaded comment]
Your version of Excel allows you to read this threaded comment; however, any edits to it will get removed if the file is opened in a newer version of Excel. Learn more: https://go.microsoft.com/fwlink/?linkid=870924
Comment:
    Louisville had no permits to report this month.</t>
      </text>
    </comment>
    <comment ref="E200" authorId="4" shapeId="0" xr:uid="{00000000-0006-0000-0000-000019000000}">
      <text>
        <t>[Threaded comment]
Your version of Excel allows you to read this threaded comment; however, any edits to it will get removed if the file is opened in a newer version of Excel. Learn more: https://go.microsoft.com/fwlink/?linkid=870924
Comment:
    Fremont did not report on permits due to major flooding
Reply:
    Dodge County had no permits to report this month.</t>
      </text>
    </comment>
    <comment ref="O200" authorId="5" shapeId="0" xr:uid="{00000000-0006-0000-0000-00001A000000}">
      <text>
        <t>[Threaded comment]
Your version of Excel allows you to read this threaded comment; however, any edits to it will get removed if the file is opened in a newer version of Excel. Learn more: https://go.microsoft.com/fwlink/?linkid=870924
Comment:
    Harrison County had no permits to report this month.</t>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 ref="C271" authorId="8" shapeId="0" xr:uid="{70022C5B-2DE1-45ED-9A8F-0E3852DE80B7}">
      <text>
        <r>
          <rPr>
            <b/>
            <sz val="9"/>
            <color indexed="81"/>
            <rFont val="Tahoma"/>
            <charset val="1"/>
          </rPr>
          <t>Sarah Burnett:</t>
        </r>
        <r>
          <rPr>
            <sz val="9"/>
            <color indexed="81"/>
            <rFont val="Tahoma"/>
            <charset val="1"/>
          </rPr>
          <t xml:space="preserve">
09.30.2024 - No permit data from Cass County.</t>
        </r>
      </text>
    </comment>
    <comment ref="M271" authorId="8" shapeId="0" xr:uid="{CB410637-0A8F-4808-91D3-1792BA1F7CD3}">
      <text>
        <r>
          <rPr>
            <b/>
            <sz val="9"/>
            <color indexed="81"/>
            <rFont val="Tahoma"/>
            <charset val="1"/>
          </rPr>
          <t>Sarah Burnett:</t>
        </r>
        <r>
          <rPr>
            <sz val="9"/>
            <color indexed="81"/>
            <rFont val="Tahoma"/>
            <charset val="1"/>
          </rPr>
          <t xml:space="preserve">
09.30.2024 - No permit data from City of Blair.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<sst xmlns="http://schemas.openxmlformats.org/spreadsheetml/2006/main" count="1707" uniqueCount="59">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</sst>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 numFmtId="169" formatCode="_-* #,##0.0_-;\-* #,##0.0_-;_-* &quot;-&quot;??_-;_-@_-"/>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0" fontId="2" fillId="0" borderId="22" xfId="0" applyFont="1" applyBorder="1" applyAlignment="1">
      <alignment horizontal="center" vertical="center"/>
    </xf>
    <xf numFmtId="169" fontId="2" fillId="0" borderId="6"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03"/>
  <sheetViews>
    <sheetView tabSelected="1" zoomScaleNormal="100" workbookViewId="0">
      <pane xSplit="2" ySplit="3" topLeftCell="C262" activePane="bottomRight" state="frozen"/>
      <selection pane="topRight" activeCell="C1" sqref="C1"/>
      <selection pane="bottomLeft" activeCell="A5" sqref="A5"/>
      <selection pane="bottomRight" activeCell="G281" sqref="G281"/>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68"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43" s="26" customFormat="1" x14ac:dyDescent="0.2">
      <c r="A2" s="127"/>
      <c r="B2" s="128"/>
      <c r="C2" s="169" t="s">
        <v>1</v>
      </c>
      <c r="D2" s="169"/>
      <c r="E2" s="169" t="s">
        <v>9</v>
      </c>
      <c r="F2" s="169"/>
      <c r="G2" s="169" t="s">
        <v>2</v>
      </c>
      <c r="H2" s="169"/>
      <c r="I2" s="169" t="s">
        <v>3</v>
      </c>
      <c r="J2" s="169"/>
      <c r="K2" s="169" t="s">
        <v>4</v>
      </c>
      <c r="L2" s="169"/>
      <c r="M2" s="169" t="s">
        <v>5</v>
      </c>
      <c r="N2" s="169"/>
      <c r="O2" s="169" t="s">
        <v>6</v>
      </c>
      <c r="P2" s="169"/>
      <c r="Q2" s="169" t="s">
        <v>7</v>
      </c>
      <c r="R2" s="169"/>
      <c r="S2" s="170" t="s">
        <v>8</v>
      </c>
      <c r="T2" s="171"/>
      <c r="U2" s="162" t="s">
        <v>10</v>
      </c>
      <c r="V2" s="163"/>
      <c r="W2" s="164" t="s">
        <v>11</v>
      </c>
      <c r="X2" s="165"/>
      <c r="Y2" s="165"/>
      <c r="Z2" s="165"/>
      <c r="AA2" s="166"/>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38">
        <f>'Single-Family'!C211+'Multi-Family'!C211+'Non-Residential - New Const'!C212</f>
        <v>93</v>
      </c>
      <c r="D211" s="139">
        <f>'Single-Family'!D211+'Multi-Family'!E211+'Non-Residential - New Const'!D212</f>
        <v>18095574.789999999</v>
      </c>
      <c r="E211" s="138">
        <f>'Single-Family'!E211+'Multi-Family'!F211+'Non-Residential - New Const'!E212</f>
        <v>108</v>
      </c>
      <c r="F211" s="139">
        <f>'Single-Family'!F211+'Multi-Family'!H211+'Non-Residential - New Const'!F212</f>
        <v>48701052</v>
      </c>
      <c r="G211" s="138">
        <f>'Single-Family'!G211+'Multi-Family'!I211+'Non-Residential - New Const'!G212</f>
        <v>1397</v>
      </c>
      <c r="H211" s="138">
        <f>'Single-Family'!H211+'Multi-Family'!K211+'Non-Residential - New Const'!H212</f>
        <v>551712442</v>
      </c>
      <c r="I211" s="138">
        <f>'Single-Family'!I211+'Multi-Family'!L211+'Non-Residential - New Const'!I212</f>
        <v>1016</v>
      </c>
      <c r="J211" s="139">
        <f>'Single-Family'!J211+'Multi-Family'!N211+'Non-Residential - New Const'!J212</f>
        <v>1315991663.0999999</v>
      </c>
      <c r="K211" s="138">
        <f>'Single-Family'!K211+'Multi-Family'!O211+'Non-Residential - New Const'!K212</f>
        <v>27</v>
      </c>
      <c r="L211" s="139">
        <f>'Single-Family'!L211+'Multi-Family'!Q211+'Non-Residential - New Const'!L212</f>
        <v>9993850</v>
      </c>
      <c r="M211" s="138">
        <f>'Single-Family'!M211+'Multi-Family'!R211+'Non-Residential - New Const'!M212</f>
        <v>60</v>
      </c>
      <c r="N211" s="139">
        <f>'Single-Family'!N211+'Multi-Family'!T211+'Non-Residential - New Const'!N212</f>
        <v>16788132</v>
      </c>
      <c r="O211" s="138">
        <f>'Single-Family'!O211+'Multi-Family'!U211+'Non-Residential - New Const'!O212</f>
        <v>23</v>
      </c>
      <c r="P211" s="139">
        <f>'Single-Family'!P211+'Multi-Family'!W211+'Non-Residential - New Const'!P212</f>
        <v>8362000</v>
      </c>
      <c r="Q211" s="138">
        <f>'Single-Family'!Q211+'Multi-Family'!X211+'Non-Residential - New Const'!Q212</f>
        <v>29</v>
      </c>
      <c r="R211" s="139">
        <f>'Single-Family'!R211+'Multi-Family'!Z211+'Non-Residential - New Const'!R212</f>
        <v>16741119.800000001</v>
      </c>
      <c r="S211" s="140">
        <f>'Single-Family'!S211+'Multi-Family'!AA211+'Non-Residential - New Const'!S212</f>
        <v>113</v>
      </c>
      <c r="T211" s="140">
        <f>'Single-Family'!T211+'Multi-Family'!AC211+'Non-Residential - New Const'!T212</f>
        <v>109378996</v>
      </c>
      <c r="U211" s="141">
        <f t="shared" si="81"/>
        <v>2866</v>
      </c>
      <c r="V211" s="142">
        <f t="shared" si="82"/>
        <v>2095764829.6899998</v>
      </c>
      <c r="W211" s="143">
        <f>U211-Total!U198</f>
        <v>-235</v>
      </c>
      <c r="X211" s="144">
        <f>W211/Total!U198</f>
        <v>-7.5782005804579167E-2</v>
      </c>
      <c r="Y211" s="145">
        <f>V211-Total!V198</f>
        <v>-178528592.61000037</v>
      </c>
      <c r="Z211" s="144">
        <f>Y211/Total!V198</f>
        <v>-7.8498486984785731E-2</v>
      </c>
      <c r="AA211" s="145">
        <f>Y211</f>
        <v>-178528592.61000037</v>
      </c>
    </row>
    <row r="212" spans="1:40" x14ac:dyDescent="0.2">
      <c r="A212" s="26" t="s">
        <v>17</v>
      </c>
      <c r="B212" s="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6">
        <f>AC213/$AC$137</f>
        <v>105.97097125000001</v>
      </c>
      <c r="AD214" s="146">
        <f t="shared" ref="AD214:AN214" si="88">AD213/$AC$137</f>
        <v>84.578608860000017</v>
      </c>
      <c r="AE214" s="146">
        <f t="shared" si="88"/>
        <v>110.78501990999999</v>
      </c>
      <c r="AF214" s="146">
        <f t="shared" si="88"/>
        <v>75.005919030000001</v>
      </c>
      <c r="AG214" s="146">
        <f t="shared" si="88"/>
        <v>75.938383279999982</v>
      </c>
      <c r="AH214" s="146">
        <f t="shared" si="88"/>
        <v>100.25686324000002</v>
      </c>
      <c r="AI214" s="146">
        <f t="shared" si="88"/>
        <v>82.222840869999999</v>
      </c>
      <c r="AJ214" s="146">
        <f t="shared" si="88"/>
        <v>114.70182863000001</v>
      </c>
      <c r="AK214" s="146">
        <f t="shared" si="88"/>
        <v>106.65989732999999</v>
      </c>
      <c r="AL214" s="146">
        <f t="shared" si="88"/>
        <v>123.20299362999999</v>
      </c>
      <c r="AM214" s="146">
        <f t="shared" si="88"/>
        <v>178.51957399</v>
      </c>
      <c r="AN214" s="146">
        <f t="shared" si="88"/>
        <v>189.99176675000001</v>
      </c>
    </row>
    <row r="215" spans="1:40" x14ac:dyDescent="0.2">
      <c r="A215" s="26" t="s">
        <v>20</v>
      </c>
      <c r="B215" s="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48">
        <f>'Single-Family'!C224+'Multi-Family'!C224+'Non-Residential - New Const'!C225</f>
        <v>127</v>
      </c>
      <c r="D224" s="138">
        <f>'Single-Family'!D224+'Multi-Family'!E224+'Non-Residential - New Const'!D225</f>
        <v>27999530.659999996</v>
      </c>
      <c r="E224" s="138">
        <f>'Single-Family'!E224+'Multi-Family'!F224+'Non-Residential - New Const'!E225</f>
        <v>114</v>
      </c>
      <c r="F224" s="138">
        <f>'Single-Family'!F224+'Multi-Family'!H224+'Non-Residential - New Const'!F225</f>
        <v>53894044</v>
      </c>
      <c r="G224" s="138">
        <f>'Single-Family'!G224+'Multi-Family'!I224+'Non-Residential - New Const'!G225</f>
        <v>1916</v>
      </c>
      <c r="H224" s="138">
        <f>'Single-Family'!H224+'Multi-Family'!K224+'Non-Residential - New Const'!H225</f>
        <v>546036262</v>
      </c>
      <c r="I224" s="138">
        <f>'Single-Family'!I224+'Multi-Family'!L224+'Non-Residential - New Const'!I225</f>
        <v>1109</v>
      </c>
      <c r="J224" s="138">
        <f>'Single-Family'!J224+'Multi-Family'!N224+'Non-Residential - New Const'!J225</f>
        <v>552119437.92000008</v>
      </c>
      <c r="K224" s="138">
        <f>'Single-Family'!K224+'Multi-Family'!O224+'Non-Residential - New Const'!K225</f>
        <v>26</v>
      </c>
      <c r="L224" s="138">
        <f>'Single-Family'!L224+'Multi-Family'!Q224+'Non-Residential - New Const'!L225</f>
        <v>7049710</v>
      </c>
      <c r="M224" s="138">
        <f>'Single-Family'!M224+'Multi-Family'!R224+'Non-Residential - New Const'!M225</f>
        <v>76</v>
      </c>
      <c r="N224" s="138">
        <f>'Single-Family'!N224+'Multi-Family'!T224+'Non-Residential - New Const'!N225</f>
        <v>83503113</v>
      </c>
      <c r="O224" s="138">
        <f>'Single-Family'!O224+'Multi-Family'!U224+'Non-Residential - New Const'!O225</f>
        <v>25</v>
      </c>
      <c r="P224" s="138">
        <f>'Single-Family'!P224+'Multi-Family'!W224+'Non-Residential - New Const'!P225</f>
        <v>6377000</v>
      </c>
      <c r="Q224" s="138">
        <f>'Single-Family'!Q224+'Multi-Family'!X224+'Non-Residential - New Const'!Q225</f>
        <v>37</v>
      </c>
      <c r="R224" s="138">
        <f>'Single-Family'!R224+'Multi-Family'!Z224+'Non-Residential - New Const'!R225</f>
        <v>13395400.190000001</v>
      </c>
      <c r="S224" s="138">
        <f>'Single-Family'!S224+'Multi-Family'!AA224+'Non-Residential - New Const'!S225</f>
        <v>93</v>
      </c>
      <c r="T224" s="138">
        <f>'Single-Family'!T224+'Multi-Family'!AC224+'Non-Residential - New Const'!T225</f>
        <v>57460169</v>
      </c>
      <c r="U224" s="141">
        <f t="shared" si="85"/>
        <v>3523</v>
      </c>
      <c r="V224" s="142">
        <f t="shared" si="86"/>
        <v>1347834666.7700002</v>
      </c>
      <c r="W224" s="143">
        <f>U224-Total!U211</f>
        <v>657</v>
      </c>
      <c r="X224" s="144">
        <f>W224/Total!U211</f>
        <v>0.22923935799023029</v>
      </c>
      <c r="Y224" s="145">
        <f>V224-Total!V211</f>
        <v>-747930162.9199996</v>
      </c>
      <c r="Z224" s="144">
        <f>Y224/Total!V211</f>
        <v>-0.35687695123246799</v>
      </c>
      <c r="AA224" s="145">
        <f>Y224</f>
        <v>-747930162.9199996</v>
      </c>
    </row>
    <row r="225" spans="1:40" x14ac:dyDescent="0.2">
      <c r="A225" s="26" t="s">
        <v>17</v>
      </c>
      <c r="B225" s="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6">
        <f>AC226/$AC$137</f>
        <v>345.76449724000003</v>
      </c>
      <c r="AD227" s="146">
        <f t="shared" ref="AD227:AN227" si="92">AD226/$AC$137</f>
        <v>268.12707326999998</v>
      </c>
      <c r="AE227" s="146">
        <f t="shared" si="92"/>
        <v>208.14442134000001</v>
      </c>
      <c r="AF227" s="146">
        <f t="shared" si="92"/>
        <v>821.61235594000004</v>
      </c>
      <c r="AG227" s="146">
        <f t="shared" si="92"/>
        <v>199.71274460000001</v>
      </c>
      <c r="AH227" s="146">
        <f t="shared" si="92"/>
        <v>315.06117368000002</v>
      </c>
      <c r="AI227" s="146">
        <f t="shared" si="92"/>
        <v>164.96906799000001</v>
      </c>
      <c r="AJ227" s="146">
        <f t="shared" si="92"/>
        <v>77.288503629999994</v>
      </c>
      <c r="AK227" s="146">
        <f t="shared" si="92"/>
        <v>210.23771865999998</v>
      </c>
      <c r="AL227" s="146">
        <f t="shared" si="92"/>
        <v>116.64981682</v>
      </c>
      <c r="AM227" s="146">
        <f t="shared" si="92"/>
        <v>104.11477236</v>
      </c>
      <c r="AN227" s="146">
        <f t="shared" si="92"/>
        <v>384.70921031</v>
      </c>
    </row>
    <row r="228" spans="1:40" x14ac:dyDescent="0.2">
      <c r="A228" s="26" t="s">
        <v>20</v>
      </c>
      <c r="B228" s="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9">
        <v>2021</v>
      </c>
      <c r="C235" s="45">
        <f>'Single-Family'!C235+'Multi-Family'!C235+'Non-Residential - New Const'!C236</f>
        <v>12</v>
      </c>
      <c r="D235" s="45">
        <f>'Single-Family'!D235+'Multi-Family'!E235+'Non-Residential - New Const'!D236</f>
        <v>2244657</v>
      </c>
      <c r="E235" s="45">
        <f>'Single-Family'!E235+'Multi-Family'!F235+'Non-Residential - New Const'!E236</f>
        <v>13</v>
      </c>
      <c r="F235" s="45">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9">
        <v>2021</v>
      </c>
      <c r="C236" s="45">
        <f>'Single-Family'!C236+'Multi-Family'!C236+'Non-Residential - New Const'!C237</f>
        <v>8</v>
      </c>
      <c r="D236" s="45">
        <f>'Single-Family'!D236+'Multi-Family'!E236+'Non-Residential - New Const'!D237</f>
        <v>1773636</v>
      </c>
      <c r="E236" s="45">
        <f>'Single-Family'!E236+'Multi-Family'!F236+'Non-Residential - New Const'!E237</f>
        <v>22</v>
      </c>
      <c r="F236" s="45">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48">
        <f>'Single-Family'!C237+'Multi-Family'!C237+'Non-Residential - New Const'!C238</f>
        <v>94</v>
      </c>
      <c r="D237" s="148">
        <f>'Single-Family'!D237+'Multi-Family'!E237+'Non-Residential - New Const'!D238</f>
        <v>19690138.560000002</v>
      </c>
      <c r="E237" s="148">
        <f>'Single-Family'!E237+'Multi-Family'!F237+'Non-Residential - New Const'!E238</f>
        <v>136</v>
      </c>
      <c r="F237" s="148">
        <f>'Single-Family'!F237+'Multi-Family'!H237+'Non-Residential - New Const'!F238</f>
        <v>38916827</v>
      </c>
      <c r="G237" s="148">
        <f>'Single-Family'!G237+'Multi-Family'!I237+'Non-Residential - New Const'!G238</f>
        <v>1891</v>
      </c>
      <c r="H237" s="148">
        <f>'Single-Family'!H237+'Multi-Family'!K237+'Non-Residential - New Const'!H238</f>
        <v>702628905.49000001</v>
      </c>
      <c r="I237" s="148">
        <f>'Single-Family'!I237+'Multi-Family'!L237+'Non-Residential - New Const'!I238</f>
        <v>1499</v>
      </c>
      <c r="J237" s="148">
        <f>'Single-Family'!J237+'Multi-Family'!N237+'Non-Residential - New Const'!J238</f>
        <v>2339145239.0900002</v>
      </c>
      <c r="K237" s="148">
        <f>'Single-Family'!K237+'Multi-Family'!O237+'Non-Residential - New Const'!K237</f>
        <v>22</v>
      </c>
      <c r="L237" s="148">
        <f>'Single-Family'!L237+'Multi-Family'!Q237+'Non-Residential - New Const'!L238</f>
        <v>7896800</v>
      </c>
      <c r="M237" s="148">
        <f>'Single-Family'!M237+'Multi-Family'!R237+'Non-Residential - New Const'!M238</f>
        <v>108</v>
      </c>
      <c r="N237" s="148">
        <f>'Single-Family'!N237+'Multi-Family'!T237+'Non-Residential - New Const'!N238</f>
        <v>42217981</v>
      </c>
      <c r="O237" s="148">
        <f>'Single-Family'!O237+'Multi-Family'!U237+'Non-Residential - New Const'!O238</f>
        <v>13</v>
      </c>
      <c r="P237" s="148">
        <f>'Single-Family'!P237+'Multi-Family'!W237+'Non-Residential - New Const'!P238</f>
        <v>4552000</v>
      </c>
      <c r="Q237" s="148">
        <f>'Single-Family'!Q237+'Multi-Family'!X237+'Non-Residential - New Const'!Q238</f>
        <v>27</v>
      </c>
      <c r="R237" s="148">
        <f>'Single-Family'!R237+'Multi-Family'!Z237+'Non-Residential - New Const'!R238</f>
        <v>3747787.7</v>
      </c>
      <c r="S237" s="148">
        <f>'Single-Family'!S237+'Multi-Family'!AA237+'Non-Residential - New Const'!S238</f>
        <v>73</v>
      </c>
      <c r="T237" s="148">
        <f>'Single-Family'!T237+'Multi-Family'!AC237+'Non-Residential - New Const'!T238</f>
        <v>57394121</v>
      </c>
      <c r="U237" s="141">
        <f>E237+S237+Q237+O237+M237+K237+I237+G237+C237</f>
        <v>3863</v>
      </c>
      <c r="V237" s="142">
        <f>F237+T237+R237+P237+N237+L237+J237+H237+D237</f>
        <v>3216189799.8399997</v>
      </c>
      <c r="W237" s="143">
        <f>U237-Total!U224</f>
        <v>340</v>
      </c>
      <c r="X237" s="144">
        <f>W237/Total!U224</f>
        <v>9.6508657394266256E-2</v>
      </c>
      <c r="Y237" s="145">
        <f>V237-Total!V224</f>
        <v>1868355133.0699995</v>
      </c>
      <c r="Z237" s="144">
        <f>Y237/Total!V224</f>
        <v>1.3861901456707546</v>
      </c>
      <c r="AA237" s="145">
        <f>Y237</f>
        <v>1868355133.0699995</v>
      </c>
    </row>
    <row r="238" spans="1:40" x14ac:dyDescent="0.2">
      <c r="A238" s="26" t="s">
        <v>17</v>
      </c>
      <c r="B238" s="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9">
        <v>2022</v>
      </c>
      <c r="C239" s="45">
        <f>'Single-Family'!C239+'Multi-Family'!C239+'Non-Residential - New Const'!C240</f>
        <v>11</v>
      </c>
      <c r="D239" s="45">
        <f>'Single-Family'!D239+'Multi-Family'!E239+'Non-Residential - New Const'!D240</f>
        <v>1943004.08</v>
      </c>
      <c r="E239" s="45">
        <f>'Single-Family'!E239+'Multi-Family'!F239+'Non-Residential - New Const'!E240</f>
        <v>10</v>
      </c>
      <c r="F239" s="45">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6">
        <f>AC239/$AC$137</f>
        <v>95.858545980000002</v>
      </c>
      <c r="AD240" s="146">
        <f t="shared" ref="AD240:AN240" si="96">AD239/$AC$137</f>
        <v>105.81883167999999</v>
      </c>
      <c r="AE240" s="146">
        <f t="shared" si="96"/>
        <v>159.82920332</v>
      </c>
      <c r="AF240" s="146">
        <f t="shared" si="96"/>
        <v>193.51090947</v>
      </c>
      <c r="AG240" s="146">
        <f t="shared" si="96"/>
        <v>117.17738141</v>
      </c>
      <c r="AH240" s="146">
        <f t="shared" si="96"/>
        <v>103.34015121999998</v>
      </c>
      <c r="AI240" s="146">
        <f t="shared" si="96"/>
        <v>174.20157250999998</v>
      </c>
      <c r="AJ240" s="146">
        <f t="shared" si="96"/>
        <v>152.77059384</v>
      </c>
      <c r="AK240" s="146">
        <f t="shared" si="96"/>
        <v>109.98315227000001</v>
      </c>
      <c r="AL240" s="146">
        <f t="shared" si="96"/>
        <v>383.97495667000004</v>
      </c>
      <c r="AM240" s="146">
        <f t="shared" si="96"/>
        <v>141.07784817000001</v>
      </c>
      <c r="AN240" s="146">
        <f t="shared" si="96"/>
        <v>92.203019549999993</v>
      </c>
    </row>
    <row r="241" spans="1:40" x14ac:dyDescent="0.2">
      <c r="A241" s="26" t="s">
        <v>20</v>
      </c>
      <c r="B241" s="9">
        <v>2022</v>
      </c>
      <c r="C241" s="45">
        <f>'Single-Family'!C241+'Multi-Family'!C241+'Non-Residential - New Const'!C242</f>
        <v>8</v>
      </c>
      <c r="D241" s="45">
        <f>'Single-Family'!D241+'Multi-Family'!E241+'Non-Residential - New Const'!D242</f>
        <v>1812670</v>
      </c>
      <c r="E241" s="45">
        <f>'Single-Family'!E241+'Multi-Family'!F241+'Non-Residential - New Const'!E242</f>
        <v>5</v>
      </c>
      <c r="F241" s="45">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9">
        <v>2022</v>
      </c>
      <c r="C242" s="45">
        <f>'Single-Family'!C242+'Multi-Family'!C242+'Non-Residential - New Const'!C243</f>
        <v>5</v>
      </c>
      <c r="D242" s="45">
        <f>'Single-Family'!D242+'Multi-Family'!E242+'Non-Residential - New Const'!D243</f>
        <v>1008716.87</v>
      </c>
      <c r="E242" s="45">
        <f>'Single-Family'!E242+'Multi-Family'!F242+'Non-Residential - New Const'!E243</f>
        <v>12</v>
      </c>
      <c r="F242" s="45">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9">
        <v>2022</v>
      </c>
      <c r="C243" s="45">
        <f>'Single-Family'!C243+'Multi-Family'!C243+'Non-Residential - New Const'!C244</f>
        <v>12</v>
      </c>
      <c r="D243" s="45">
        <f>'Single-Family'!D243+'Multi-Family'!E243+'Non-Residential - New Const'!D244</f>
        <v>3789909.74</v>
      </c>
      <c r="E243" s="45">
        <f>'Single-Family'!E243+'Multi-Family'!F243+'Non-Residential - New Const'!E244</f>
        <v>24</v>
      </c>
      <c r="F243" s="45">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9">
        <v>2022</v>
      </c>
      <c r="C244" s="45">
        <f>'Single-Family'!C244+'Multi-Family'!C244+'Non-Residential - New Const'!C245</f>
        <v>6</v>
      </c>
      <c r="D244" s="45">
        <f>'Single-Family'!D244+'Multi-Family'!E244+'Non-Residential - New Const'!D245</f>
        <v>6627744.7400000002</v>
      </c>
      <c r="E244" s="45">
        <f>'Single-Family'!E244+'Multi-Family'!F244+'Non-Residential - New Const'!E245</f>
        <v>15</v>
      </c>
      <c r="F244" s="45">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9">
        <v>2022</v>
      </c>
      <c r="C245" s="45">
        <f>'Single-Family'!C245+'Multi-Family'!C245+'Non-Residential - New Const'!C246</f>
        <v>6</v>
      </c>
      <c r="D245" s="45">
        <f>'Single-Family'!D245+'Multi-Family'!E245+'Non-Residential - New Const'!D246</f>
        <v>978464</v>
      </c>
      <c r="E245" s="45">
        <f>'Single-Family'!E245+'Multi-Family'!F245+'Non-Residential - New Const'!E246</f>
        <v>15</v>
      </c>
      <c r="F245" s="45">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9">
        <v>2022</v>
      </c>
      <c r="C246" s="45">
        <f>'Single-Family'!C246+'Multi-Family'!C246+'Non-Residential - New Const'!C247</f>
        <v>10</v>
      </c>
      <c r="D246" s="45">
        <f>'Single-Family'!D246+'Multi-Family'!E246+'Non-Residential - New Const'!D247</f>
        <v>1720545</v>
      </c>
      <c r="E246" s="45">
        <f>'Single-Family'!E246+'Multi-Family'!F246+'Non-Residential - New Const'!E247</f>
        <v>11</v>
      </c>
      <c r="F246" s="45">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7">
        <v>2022</v>
      </c>
      <c r="C250" s="148">
        <f>'Single-Family'!C250+'Multi-Family'!C250+'Non-Residential - New Const'!C251</f>
        <v>88</v>
      </c>
      <c r="D250" s="148">
        <f>'Single-Family'!D250+'Multi-Family'!E250+'Non-Residential - New Const'!D251</f>
        <v>24638542.710000001</v>
      </c>
      <c r="E250" s="148">
        <f>'Single-Family'!E250+'Multi-Family'!F250+'Non-Residential - New Const'!E251</f>
        <v>138</v>
      </c>
      <c r="F250" s="148">
        <f>'Single-Family'!F250+'Multi-Family'!H250+'Non-Residential - New Const'!F251</f>
        <v>75650211</v>
      </c>
      <c r="G250" s="148">
        <f>'Single-Family'!G250+'Multi-Family'!I250+'Non-Residential - New Const'!G251</f>
        <v>1500</v>
      </c>
      <c r="H250" s="148">
        <f>'Single-Family'!H250+'Multi-Family'!K250+'Non-Residential - New Const'!H251</f>
        <v>601437089</v>
      </c>
      <c r="I250" s="148">
        <f>'Single-Family'!I250+'Multi-Family'!L250+'Non-Residential - New Const'!I251</f>
        <v>1234</v>
      </c>
      <c r="J250" s="148">
        <f>'Single-Family'!J250+'Multi-Family'!N250+'Non-Residential - New Const'!J251</f>
        <v>1014078608.38</v>
      </c>
      <c r="K250" s="148">
        <f>'Single-Family'!K250+'Multi-Family'!O250+'Non-Residential - New Const'!K250</f>
        <v>17</v>
      </c>
      <c r="L250" s="148">
        <f>'Single-Family'!L250+'Multi-Family'!Q250+'Non-Residential - New Const'!L251</f>
        <v>11218881</v>
      </c>
      <c r="M250" s="148">
        <f>'Single-Family'!M250+'Multi-Family'!R250+'Non-Residential - New Const'!M251</f>
        <v>79</v>
      </c>
      <c r="N250" s="148">
        <f>'Single-Family'!N250+'Multi-Family'!T250+'Non-Residential - New Const'!N251</f>
        <v>23651120</v>
      </c>
      <c r="O250" s="148">
        <f>'Single-Family'!O250+'Multi-Family'!U250+'Non-Residential - New Const'!O251</f>
        <v>3</v>
      </c>
      <c r="P250" s="148">
        <f>'Single-Family'!P250+'Multi-Family'!W250+'Non-Residential - New Const'!P251</f>
        <v>1150000</v>
      </c>
      <c r="Q250" s="148">
        <f>'Single-Family'!Q250+'Multi-Family'!X250+'Non-Residential - New Const'!Q251</f>
        <v>56</v>
      </c>
      <c r="R250" s="148">
        <f>'Single-Family'!R250+'Multi-Family'!Z250+'Non-Residential - New Const'!R251</f>
        <v>0</v>
      </c>
      <c r="S250" s="148">
        <f>'Single-Family'!S250+'Multi-Family'!AA250+'Non-Residential - New Const'!S251</f>
        <v>74</v>
      </c>
      <c r="T250" s="148">
        <f>'Single-Family'!T250+'Multi-Family'!AC250+'Non-Residential - New Const'!T251</f>
        <v>60261219</v>
      </c>
      <c r="U250" s="141">
        <f>E250+S250+Q250+O250+M250+K250+I250+G250+C250</f>
        <v>3189</v>
      </c>
      <c r="V250" s="142">
        <f>F250+T250+R250+P250+N250+L250+J250+H250+D250</f>
        <v>1812085671.0900002</v>
      </c>
      <c r="W250" s="143">
        <f>U250-Total!U237</f>
        <v>-674</v>
      </c>
      <c r="X250" s="144">
        <f>W250/Total!U237</f>
        <v>-0.17447579601346105</v>
      </c>
      <c r="Y250" s="145">
        <f>V250-Total!V237</f>
        <v>-1404104128.7499995</v>
      </c>
      <c r="Z250" s="144">
        <f>Y250/Total!V237</f>
        <v>-0.43657377708860701</v>
      </c>
      <c r="AA250" s="145">
        <f>Y250</f>
        <v>-1404104128.7499995</v>
      </c>
    </row>
    <row r="251" spans="1:40" x14ac:dyDescent="0.2">
      <c r="A251" s="26" t="s">
        <v>17</v>
      </c>
      <c r="B251" s="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9">
        <v>2023</v>
      </c>
      <c r="C252" s="45">
        <f>'Single-Family'!C252+'Multi-Family'!C252+'Non-Residential - New Const'!C253</f>
        <v>6</v>
      </c>
      <c r="D252" s="45">
        <f>'Single-Family'!D252+'Multi-Family'!E252+'Non-Residential - New Const'!D253</f>
        <v>8735175</v>
      </c>
      <c r="E252" s="45">
        <f>'Single-Family'!E252+'Multi-Family'!F252+'Non-Residential - New Const'!E253</f>
        <v>1</v>
      </c>
      <c r="F252" s="45">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9">
        <v>2023</v>
      </c>
      <c r="C254" s="45">
        <f>'Single-Family'!C254+'Multi-Family'!C254+'Non-Residential - New Const'!C255</f>
        <v>12</v>
      </c>
      <c r="D254" s="45">
        <f>'Single-Family'!D254+'Multi-Family'!E254+'Non-Residential - New Const'!D255</f>
        <v>110665460.86</v>
      </c>
      <c r="E254" s="45">
        <f>'Single-Family'!E254+'Multi-Family'!F254+'Non-Residential - New Const'!E255</f>
        <v>12</v>
      </c>
      <c r="F254" s="45">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9">
        <v>2023</v>
      </c>
      <c r="C255" s="45">
        <f>'Single-Family'!C255+'Multi-Family'!C255+'Non-Residential - New Const'!C256</f>
        <v>6</v>
      </c>
      <c r="D255" s="45">
        <f>'Single-Family'!D255+'Multi-Family'!E255+'Non-Residential - New Const'!D256</f>
        <v>805635</v>
      </c>
      <c r="E255" s="45">
        <f>'Single-Family'!E255+'Multi-Family'!F255+'Non-Residential - New Const'!E256</f>
        <v>19</v>
      </c>
      <c r="F255" s="45">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9">
        <v>2023</v>
      </c>
      <c r="C256" s="45">
        <f>'Single-Family'!C256+'Multi-Family'!C256+'Non-Residential - New Const'!C257</f>
        <v>9</v>
      </c>
      <c r="D256" s="45">
        <f>'Single-Family'!D256+'Multi-Family'!E256+'Non-Residential - New Const'!D257</f>
        <v>2121978</v>
      </c>
      <c r="E256" s="45">
        <f>'Single-Family'!E256+'Multi-Family'!F256+'Non-Residential - New Const'!E257</f>
        <v>12</v>
      </c>
      <c r="F256" s="45">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9">
        <v>2023</v>
      </c>
      <c r="C257" s="45">
        <f>'Single-Family'!C257+'Multi-Family'!C257+'Non-Residential - New Const'!C258</f>
        <v>6</v>
      </c>
      <c r="D257" s="45">
        <f>'Single-Family'!D257+'Multi-Family'!E257+'Non-Residential - New Const'!D258</f>
        <v>1246999.3999999999</v>
      </c>
      <c r="E257" s="45">
        <f>'Single-Family'!E257+'Multi-Family'!F257+'Non-Residential - New Const'!E258</f>
        <v>33</v>
      </c>
      <c r="F257" s="45">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9">
        <v>2023</v>
      </c>
      <c r="C258" s="45">
        <f>'Single-Family'!C258+'Multi-Family'!C258+'Non-Residential - New Const'!C259</f>
        <v>3</v>
      </c>
      <c r="D258" s="45">
        <f>'Single-Family'!D258+'Multi-Family'!E258+'Non-Residential - New Const'!D259</f>
        <v>1469780</v>
      </c>
      <c r="E258" s="45">
        <f>'Single-Family'!E258+'Multi-Family'!F258+'Non-Residential - New Const'!E259</f>
        <v>32</v>
      </c>
      <c r="F258" s="45">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9">
        <v>2023</v>
      </c>
      <c r="C259" s="45">
        <f>'Single-Family'!C259+'Multi-Family'!C259+'Non-Residential - New Const'!C260</f>
        <v>4</v>
      </c>
      <c r="D259" s="45">
        <f>'Single-Family'!D259+'Multi-Family'!E259+'Non-Residential - New Const'!D260</f>
        <v>1315568</v>
      </c>
      <c r="E259" s="45">
        <f>'Single-Family'!E259+'Multi-Family'!F259+'Non-Residential - New Const'!E260</f>
        <v>36</v>
      </c>
      <c r="F259" s="45">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7">
        <v>2023</v>
      </c>
      <c r="C263" s="148">
        <f>'Single-Family'!C263+'Multi-Family'!C263+'Non-Residential - New Const'!C264</f>
        <v>74</v>
      </c>
      <c r="D263" s="148">
        <f>'Single-Family'!D263+'Multi-Family'!E263+'Non-Residential - New Const'!D264</f>
        <v>131751833.66</v>
      </c>
      <c r="E263" s="148">
        <f>'Single-Family'!E263+'Multi-Family'!F263+'Non-Residential - New Const'!E264</f>
        <v>217</v>
      </c>
      <c r="F263" s="148">
        <f>'Single-Family'!F263+'Multi-Family'!H263+'Non-Residential - New Const'!F264</f>
        <v>136529810</v>
      </c>
      <c r="G263" s="148">
        <f>'Single-Family'!G263+'Multi-Family'!I263+'Non-Residential - New Const'!G264</f>
        <v>1581</v>
      </c>
      <c r="H263" s="148">
        <f>'Single-Family'!H263+'Multi-Family'!K263+'Non-Residential - New Const'!H264</f>
        <v>451545086</v>
      </c>
      <c r="I263" s="148">
        <f>'Single-Family'!I263+'Multi-Family'!L263+'Non-Residential - New Const'!I264</f>
        <v>1113</v>
      </c>
      <c r="J263" s="148">
        <f>'Single-Family'!J263+'Multi-Family'!N263+'Non-Residential - New Const'!J264</f>
        <v>562990360.41999996</v>
      </c>
      <c r="K263" s="148">
        <f>'Single-Family'!K263+'Multi-Family'!O263+'Non-Residential - New Const'!K263</f>
        <v>38</v>
      </c>
      <c r="L263" s="148">
        <f>'Single-Family'!L263+'Multi-Family'!Q263+'Non-Residential - New Const'!L264</f>
        <v>54949363.399999999</v>
      </c>
      <c r="M263" s="148">
        <f>'Single-Family'!M263+'Multi-Family'!R263+'Non-Residential - New Const'!M264</f>
        <v>65</v>
      </c>
      <c r="N263" s="148">
        <f>'Single-Family'!N263+'Multi-Family'!T263+'Non-Residential - New Const'!N264</f>
        <v>17661226</v>
      </c>
      <c r="O263" s="148">
        <f>'Single-Family'!O263+'Multi-Family'!U263+'Non-Residential - New Const'!O264</f>
        <v>9</v>
      </c>
      <c r="P263" s="148">
        <f>'Single-Family'!P263+'Multi-Family'!W263+'Non-Residential - New Const'!P264</f>
        <v>3650000</v>
      </c>
      <c r="Q263" s="148">
        <f>'Single-Family'!Q263+'Multi-Family'!X263+'Non-Residential - New Const'!Q264</f>
        <v>13</v>
      </c>
      <c r="R263" s="148">
        <f>'Single-Family'!R263+'Multi-Family'!Z263+'Non-Residential - New Const'!R264</f>
        <v>0</v>
      </c>
      <c r="S263" s="148">
        <f>'Single-Family'!S263+'Multi-Family'!AA263+'Non-Residential - New Const'!S264</f>
        <v>101</v>
      </c>
      <c r="T263" s="148">
        <f>'Single-Family'!T263+'Multi-Family'!AC263+'Non-Residential - New Const'!T264</f>
        <v>216388989</v>
      </c>
      <c r="U263" s="141">
        <f>E263+S263+Q263+O263+M263+K263+I263+G263+C263</f>
        <v>3211</v>
      </c>
      <c r="V263" s="142">
        <f>F263+T263+R263+P263+N263+L263+J263+H263+D263</f>
        <v>1575466668.48</v>
      </c>
      <c r="W263" s="143">
        <f>U263-Total!U250</f>
        <v>22</v>
      </c>
      <c r="X263" s="144">
        <f>W263/Total!U250</f>
        <v>6.8987143305111317E-3</v>
      </c>
      <c r="Y263" s="145">
        <f>V263-Total!V250</f>
        <v>-236619002.61000013</v>
      </c>
      <c r="Z263" s="144">
        <f>Y263/Total!V250</f>
        <v>-0.13057826480558715</v>
      </c>
      <c r="AA263" s="145">
        <f>Y263</f>
        <v>-236619002.61000013</v>
      </c>
    </row>
    <row r="264" spans="1:40" x14ac:dyDescent="0.2">
      <c r="A264" s="26" t="s">
        <v>17</v>
      </c>
      <c r="B264" s="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2">
        <f>Y264</f>
        <v>161603134.44999999</v>
      </c>
      <c r="AC264" s="26">
        <f t="array" ref="AC264:AN265">TRANSPOSE(U264:V275)</f>
        <v>168</v>
      </c>
      <c r="AD264" s="26">
        <v>399</v>
      </c>
      <c r="AE264" s="26">
        <v>319</v>
      </c>
      <c r="AF264" s="26">
        <v>374</v>
      </c>
      <c r="AG264" s="26">
        <v>274</v>
      </c>
      <c r="AH264" s="26">
        <v>258</v>
      </c>
      <c r="AI264" s="26">
        <v>427</v>
      </c>
      <c r="AJ264" s="26">
        <v>328</v>
      </c>
      <c r="AK264" s="26">
        <v>322</v>
      </c>
      <c r="AL264" s="26">
        <v>275</v>
      </c>
      <c r="AM264" s="26">
        <v>230</v>
      </c>
      <c r="AN264" s="26">
        <v>197</v>
      </c>
    </row>
    <row r="265" spans="1:40" x14ac:dyDescent="0.2">
      <c r="A265" s="26" t="s">
        <v>18</v>
      </c>
      <c r="B265" s="9">
        <v>2024</v>
      </c>
      <c r="C265" s="45">
        <f>'Single-Family'!C265+'Multi-Family'!C265+'Non-Residential - New Const'!C266</f>
        <v>5</v>
      </c>
      <c r="D265" s="45">
        <f>'Single-Family'!D265+'Multi-Family'!E265+'Non-Residential - New Const'!D266</f>
        <v>1023555</v>
      </c>
      <c r="E265" s="45">
        <f>'Single-Family'!E265+'Multi-Family'!F265+'Non-Residential - New Const'!E266</f>
        <v>20</v>
      </c>
      <c r="F265" s="45">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2">
        <f>AA264+Y265</f>
        <v>115847859.55</v>
      </c>
      <c r="AC265" s="26">
        <v>267720652.96000001</v>
      </c>
      <c r="AD265" s="26">
        <v>68106295.49000001</v>
      </c>
      <c r="AE265" s="26">
        <v>73995283.409999996</v>
      </c>
      <c r="AF265" s="26">
        <v>148217153.94999999</v>
      </c>
      <c r="AG265" s="26">
        <v>132407279.31</v>
      </c>
      <c r="AH265" s="26">
        <v>81230286.280000001</v>
      </c>
      <c r="AI265" s="26">
        <v>164230163.56999999</v>
      </c>
      <c r="AJ265" s="26">
        <v>88746269.24000001</v>
      </c>
      <c r="AK265" s="26">
        <v>176439550.67000002</v>
      </c>
      <c r="AL265" s="26">
        <v>620274547.96000004</v>
      </c>
      <c r="AM265" s="26">
        <v>116510908.10000001</v>
      </c>
      <c r="AN265" s="26">
        <v>89354918.180000007</v>
      </c>
    </row>
    <row r="266" spans="1:40" x14ac:dyDescent="0.2">
      <c r="A266" s="26" t="s">
        <v>19</v>
      </c>
      <c r="B266" s="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2">
        <f t="shared" ref="AA266:AA274" si="103">AA265+Y266</f>
        <v>45245563.479999974</v>
      </c>
      <c r="AC266" s="26">
        <f>AC265/$AC$137</f>
        <v>267.72065296</v>
      </c>
      <c r="AD266" s="26">
        <f t="shared" ref="AD266:AN266" si="104">AD265/$AC$137</f>
        <v>68.106295490000008</v>
      </c>
      <c r="AE266" s="26">
        <f t="shared" si="104"/>
        <v>73.995283409999999</v>
      </c>
      <c r="AF266" s="26">
        <f t="shared" si="104"/>
        <v>148.21715394999998</v>
      </c>
      <c r="AG266" s="26">
        <f t="shared" si="104"/>
        <v>132.40727931000001</v>
      </c>
      <c r="AH266" s="26">
        <f t="shared" si="104"/>
        <v>81.230286280000001</v>
      </c>
      <c r="AI266" s="26">
        <f t="shared" si="104"/>
        <v>164.23016357</v>
      </c>
      <c r="AJ266" s="26">
        <f t="shared" si="104"/>
        <v>88.746269240000004</v>
      </c>
      <c r="AK266" s="26">
        <f t="shared" si="104"/>
        <v>176.43955067000002</v>
      </c>
      <c r="AL266" s="26">
        <f t="shared" si="104"/>
        <v>620.27454796000006</v>
      </c>
      <c r="AM266" s="26">
        <f t="shared" si="104"/>
        <v>116.51090810000001</v>
      </c>
      <c r="AN266" s="26">
        <f t="shared" si="104"/>
        <v>89.354918180000013</v>
      </c>
    </row>
    <row r="267" spans="1:40" x14ac:dyDescent="0.2">
      <c r="A267" s="26" t="s">
        <v>20</v>
      </c>
      <c r="B267" s="9">
        <v>2024</v>
      </c>
      <c r="C267" s="45">
        <f>'Single-Family'!C267+'Multi-Family'!C267+'Non-Residential - New Const'!C268</f>
        <v>5</v>
      </c>
      <c r="D267" s="45">
        <f>'Single-Family'!D267+'Multi-Family'!E267+'Non-Residential - New Const'!D268</f>
        <v>814173</v>
      </c>
      <c r="E267" s="45">
        <f>'Single-Family'!E267+'Multi-Family'!F267+'Non-Residential - New Const'!E268</f>
        <v>31</v>
      </c>
      <c r="F267" s="45">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2">
        <f t="shared" si="103"/>
        <v>-35205242.760000035</v>
      </c>
    </row>
    <row r="268" spans="1:40" x14ac:dyDescent="0.2">
      <c r="A268" s="26" t="s">
        <v>21</v>
      </c>
      <c r="B268" s="9">
        <v>2024</v>
      </c>
      <c r="C268" s="45">
        <f>'Single-Family'!C268+'Multi-Family'!C268+'Non-Residential - New Const'!C269</f>
        <v>4</v>
      </c>
      <c r="D268" s="45">
        <f>'Single-Family'!D268+'Multi-Family'!E268+'Non-Residential - New Const'!D269</f>
        <v>1104117</v>
      </c>
      <c r="E268" s="45">
        <f>'Single-Family'!E268+'Multi-Family'!F268+'Non-Residential - New Const'!E269</f>
        <v>2</v>
      </c>
      <c r="F268" s="45">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2">
        <f t="shared" si="103"/>
        <v>-48186979.740000024</v>
      </c>
    </row>
    <row r="269" spans="1:40" x14ac:dyDescent="0.2">
      <c r="A269" s="26" t="s">
        <v>22</v>
      </c>
      <c r="B269" s="9">
        <v>2024</v>
      </c>
      <c r="C269" s="45">
        <f>'Single-Family'!C269+'Multi-Family'!C269+'Non-Residential - New Const'!C270</f>
        <v>2</v>
      </c>
      <c r="D269" s="45">
        <f>'Single-Family'!D269+'Multi-Family'!E269+'Non-Residential - New Const'!D270</f>
        <v>483105</v>
      </c>
      <c r="E269" s="45">
        <f>'Single-Family'!E269+'Multi-Family'!F269+'Non-Residential - New Const'!E270</f>
        <v>3</v>
      </c>
      <c r="F269" s="45">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2">
        <f t="shared" si="103"/>
        <v>-120268001.26000004</v>
      </c>
    </row>
    <row r="270" spans="1:40" x14ac:dyDescent="0.2">
      <c r="A270" s="26" t="s">
        <v>23</v>
      </c>
      <c r="B270" s="9">
        <v>2024</v>
      </c>
      <c r="C270" s="45">
        <f>'Single-Family'!C270+'Multi-Family'!C270+'Non-Residential - New Const'!C271</f>
        <v>15</v>
      </c>
      <c r="D270" s="45">
        <f>'Single-Family'!D270+'Multi-Family'!E270+'Non-Residential - New Const'!D271</f>
        <v>2334177.75</v>
      </c>
      <c r="E270" s="45">
        <f>'Single-Family'!E270+'Multi-Family'!F270+'Non-Residential - New Const'!E271</f>
        <v>3</v>
      </c>
      <c r="F270" s="45">
        <f>'Single-Family'!F270+'Multi-Family'!H270+'Non-Residential - New Const'!F271</f>
        <v>1086154</v>
      </c>
      <c r="G270" s="45">
        <f>'Single-Family'!G270+'Multi-Family'!I270+'Non-Residential - New Const'!G271</f>
        <v>273</v>
      </c>
      <c r="H270" s="45">
        <f>'Single-Family'!H270+'Multi-Family'!K270+'Non-Residential - New Const'!H271</f>
        <v>73800574</v>
      </c>
      <c r="I270" s="45">
        <f>'Single-Family'!I270+'Multi-Family'!L270+'Non-Residential - New Const'!I271</f>
        <v>110</v>
      </c>
      <c r="J270" s="45">
        <f>'Single-Family'!J270+'Multi-Family'!N270+'Non-Residential - New Const'!J271</f>
        <v>58450783.82</v>
      </c>
      <c r="K270" s="45">
        <f>'Single-Family'!K270+'Multi-Family'!O270+'Non-Residential - New Const'!K271</f>
        <v>5</v>
      </c>
      <c r="L270" s="45">
        <f>'Single-Family'!L270+'Multi-Family'!Q270+'Non-Residential - New Const'!L271</f>
        <v>5615875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427</v>
      </c>
      <c r="V270" s="22">
        <f t="shared" si="102"/>
        <v>164230163.56999999</v>
      </c>
      <c r="W270" s="19">
        <f>U270-Total!U257</f>
        <v>148</v>
      </c>
      <c r="X270" s="13">
        <f>W270/Total!U257</f>
        <v>0.53046594982078854</v>
      </c>
      <c r="Y270" s="12">
        <f>V270-Total!V257</f>
        <v>91563278.159999996</v>
      </c>
      <c r="Z270" s="13">
        <f>Y270/Total!V257</f>
        <v>1.2600413192802067</v>
      </c>
      <c r="AA270" s="12">
        <f t="shared" si="103"/>
        <v>-28704723.100000039</v>
      </c>
    </row>
    <row r="271" spans="1:40" x14ac:dyDescent="0.2">
      <c r="A271" s="26" t="s">
        <v>24</v>
      </c>
      <c r="B271" s="9">
        <v>2024</v>
      </c>
      <c r="C271" s="45">
        <f>'Single-Family'!C271+'Multi-Family'!C271+'Non-Residential - New Const'!C272</f>
        <v>4</v>
      </c>
      <c r="D271" s="45">
        <f>'Single-Family'!D271+'Multi-Family'!E271+'Non-Residential - New Const'!D272</f>
        <v>4618115.26</v>
      </c>
      <c r="E271" s="45">
        <f>'Single-Family'!E271+'Multi-Family'!F271+'Non-Residential - New Const'!E272</f>
        <v>35</v>
      </c>
      <c r="F271" s="45">
        <f>'Single-Family'!F271+'Multi-Family'!H271+'Non-Residential - New Const'!F272</f>
        <v>7310500</v>
      </c>
      <c r="G271" s="45">
        <f>'Single-Family'!G271+'Multi-Family'!I271+'Non-Residential - New Const'!G272</f>
        <v>138</v>
      </c>
      <c r="H271" s="45">
        <f>'Single-Family'!H271+'Multi-Family'!K271+'Non-Residential - New Const'!H272</f>
        <v>33015036</v>
      </c>
      <c r="I271" s="45">
        <f>'Single-Family'!I271+'Multi-Family'!L271+'Non-Residential - New Const'!I272</f>
        <v>127</v>
      </c>
      <c r="J271" s="45">
        <f>'Single-Family'!J271+'Multi-Family'!N271+'Non-Residential - New Const'!J272</f>
        <v>36925217.980000004</v>
      </c>
      <c r="K271" s="45">
        <f>'Single-Family'!K271+'Multi-Family'!O271+'Non-Residential - New Const'!K272</f>
        <v>7</v>
      </c>
      <c r="L271" s="45">
        <f>'Single-Family'!L271+'Multi-Family'!Q271+'Non-Residential - New Const'!L272</f>
        <v>2278020</v>
      </c>
      <c r="M271" s="45">
        <f>'Single-Family'!M271+'Multi-Family'!R271+'Non-Residential - New Const'!M272</f>
        <v>9</v>
      </c>
      <c r="N271" s="45">
        <f>'Single-Family'!N271+'Multi-Family'!T271+'Non-Residential - New Const'!N272</f>
        <v>2351082</v>
      </c>
      <c r="O271" s="45">
        <f>'Single-Family'!O271+'Multi-Family'!U271+'Non-Residential - New Const'!O272</f>
        <v>1</v>
      </c>
      <c r="P271" s="45">
        <f>'Single-Family'!P271+'Multi-Family'!W271+'Non-Residential - New Const'!P272</f>
        <v>195000</v>
      </c>
      <c r="Q271" s="45">
        <f>'Single-Family'!Q271+'Multi-Family'!X271+'Non-Residential - New Const'!Q272</f>
        <v>1</v>
      </c>
      <c r="R271" s="45">
        <f>'Single-Family'!R271+'Multi-Family'!Z271+'Non-Residential - New Const'!R272</f>
        <v>500000</v>
      </c>
      <c r="S271" s="45">
        <f>'Single-Family'!S271+'Multi-Family'!AA271+'Non-Residential - New Const'!S272</f>
        <v>6</v>
      </c>
      <c r="T271" s="45">
        <f>'Single-Family'!T271+'Multi-Family'!AC271+'Non-Residential - New Const'!T272</f>
        <v>1553298</v>
      </c>
      <c r="U271" s="21">
        <f t="shared" si="101"/>
        <v>328</v>
      </c>
      <c r="V271" s="22">
        <f t="shared" si="102"/>
        <v>88746269.24000001</v>
      </c>
      <c r="W271" s="19">
        <f>U271-Total!U258</f>
        <v>-19</v>
      </c>
      <c r="X271" s="13">
        <f>W271/Total!U258</f>
        <v>-5.4755043227665709E-2</v>
      </c>
      <c r="Y271" s="12">
        <f>V271-Total!V258</f>
        <v>-10781835.079999983</v>
      </c>
      <c r="Z271" s="13">
        <f>Y271/Total!V258</f>
        <v>-0.10832955328210138</v>
      </c>
      <c r="AA271" s="12">
        <f t="shared" si="103"/>
        <v>-39486558.180000022</v>
      </c>
    </row>
    <row r="272" spans="1:40" x14ac:dyDescent="0.2">
      <c r="A272" s="26" t="s">
        <v>25</v>
      </c>
      <c r="B272" s="9">
        <v>2024</v>
      </c>
      <c r="C272" s="45">
        <f>'Single-Family'!C272+'Multi-Family'!C272+'Non-Residential - New Const'!C273</f>
        <v>6</v>
      </c>
      <c r="D272" s="45">
        <f>'Single-Family'!D272+'Multi-Family'!E272+'Non-Residential - New Const'!D273</f>
        <v>2340657.69</v>
      </c>
      <c r="E272" s="45">
        <f>'Single-Family'!E272+'Multi-Family'!F272+'Non-Residential - New Const'!E273</f>
        <v>8</v>
      </c>
      <c r="F272" s="45">
        <f>'Single-Family'!F272+'Multi-Family'!H272+'Non-Residential - New Const'!F273</f>
        <v>7850000</v>
      </c>
      <c r="G272" s="45">
        <f>'Single-Family'!G272+'Multi-Family'!I272+'Non-Residential - New Const'!G273</f>
        <v>162</v>
      </c>
      <c r="H272" s="45">
        <f>'Single-Family'!H272+'Multi-Family'!K272+'Non-Residential - New Const'!H273</f>
        <v>67921714</v>
      </c>
      <c r="I272" s="45">
        <f>'Single-Family'!I272+'Multi-Family'!L272+'Non-Residential - New Const'!I273</f>
        <v>125</v>
      </c>
      <c r="J272" s="45">
        <f>'Single-Family'!J272+'Multi-Family'!N272+'Non-Residential - New Const'!J273</f>
        <v>94494231.340000004</v>
      </c>
      <c r="K272" s="45">
        <f>'Single-Family'!K272+'Multi-Family'!O272+'Non-Residential - New Const'!K273</f>
        <v>3</v>
      </c>
      <c r="L272" s="45">
        <f>'Single-Family'!L272+'Multi-Family'!Q272+'Non-Residential - New Const'!L273</f>
        <v>856071.64</v>
      </c>
      <c r="M272" s="45">
        <f>'Single-Family'!M272+'Multi-Family'!R272+'Non-Residential - New Const'!M273</f>
        <v>5</v>
      </c>
      <c r="N272" s="45">
        <f>'Single-Family'!N272+'Multi-Family'!T272+'Non-Residential - New Const'!N273</f>
        <v>1400570</v>
      </c>
      <c r="O272" s="45">
        <f>'Single-Family'!O272+'Multi-Family'!U272+'Non-Residential - New Const'!O273</f>
        <v>0</v>
      </c>
      <c r="P272" s="45">
        <f>'Single-Family'!P272+'Multi-Family'!W272+'Non-Residential - New Const'!P273</f>
        <v>0</v>
      </c>
      <c r="Q272" s="45">
        <f>'Single-Family'!Q272+'Multi-Family'!X272+'Non-Residential - New Const'!Q273</f>
        <v>6</v>
      </c>
      <c r="R272" s="45">
        <f>'Single-Family'!R272+'Multi-Family'!Z272+'Non-Residential - New Const'!R273</f>
        <v>0</v>
      </c>
      <c r="S272" s="45">
        <f>'Single-Family'!S272+'Multi-Family'!AA272+'Non-Residential - New Const'!S273</f>
        <v>7</v>
      </c>
      <c r="T272" s="45">
        <f>'Single-Family'!T272+'Multi-Family'!AC272+'Non-Residential - New Const'!T273</f>
        <v>1576306</v>
      </c>
      <c r="U272" s="21">
        <f t="shared" si="101"/>
        <v>322</v>
      </c>
      <c r="V272" s="22">
        <f t="shared" si="102"/>
        <v>176439550.67000002</v>
      </c>
      <c r="W272" s="19">
        <f>U272-Total!U259</f>
        <v>91</v>
      </c>
      <c r="X272" s="13">
        <f>W272/Total!U259</f>
        <v>0.39393939393939392</v>
      </c>
      <c r="Y272" s="12">
        <f>V272-Total!V259</f>
        <v>-23241115.810000002</v>
      </c>
      <c r="Z272" s="13">
        <f>Y272/Total!V259</f>
        <v>-0.11639141745516875</v>
      </c>
      <c r="AA272" s="12">
        <f t="shared" si="103"/>
        <v>-62727673.990000024</v>
      </c>
    </row>
    <row r="273" spans="1:40" x14ac:dyDescent="0.2">
      <c r="A273" s="26" t="s">
        <v>26</v>
      </c>
      <c r="B273" s="9">
        <v>2024</v>
      </c>
      <c r="C273" s="45">
        <f>'Single-Family'!C273+'Multi-Family'!C273+'Non-Residential - New Const'!C274</f>
        <v>8</v>
      </c>
      <c r="D273" s="45">
        <f>'Single-Family'!D273+'Multi-Family'!E273+'Non-Residential - New Const'!D274</f>
        <v>1179469</v>
      </c>
      <c r="E273" s="45">
        <f>'Single-Family'!E273+'Multi-Family'!F273+'Non-Residential - New Const'!E274</f>
        <v>22</v>
      </c>
      <c r="F273" s="45">
        <f>'Single-Family'!F273+'Multi-Family'!H273+'Non-Residential - New Const'!F274</f>
        <v>9135867</v>
      </c>
      <c r="G273" s="45">
        <f>'Single-Family'!G273+'Multi-Family'!I273+'Non-Residential - New Const'!G274</f>
        <v>138</v>
      </c>
      <c r="H273" s="45">
        <f>'Single-Family'!H273+'Multi-Family'!K273+'Non-Residential - New Const'!H274</f>
        <v>44381187</v>
      </c>
      <c r="I273" s="45">
        <f>'Single-Family'!I273+'Multi-Family'!L273+'Non-Residential - New Const'!I274</f>
        <v>74</v>
      </c>
      <c r="J273" s="45">
        <f>'Single-Family'!J273+'Multi-Family'!N273+'Non-Residential - New Const'!J274</f>
        <v>519063432.95999998</v>
      </c>
      <c r="K273" s="45">
        <f>'Single-Family'!K273+'Multi-Family'!O273+'Non-Residential - New Const'!K274</f>
        <v>3</v>
      </c>
      <c r="L273" s="45">
        <f>'Single-Family'!L273+'Multi-Family'!Q273+'Non-Residential - New Const'!L274</f>
        <v>889822</v>
      </c>
      <c r="M273" s="45">
        <f>'Single-Family'!M273+'Multi-Family'!R273+'Non-Residential - New Const'!M274</f>
        <v>12</v>
      </c>
      <c r="N273" s="45">
        <f>'Single-Family'!N273+'Multi-Family'!T273+'Non-Residential - New Const'!N274</f>
        <v>4147655</v>
      </c>
      <c r="O273" s="45">
        <f>'Single-Family'!O273+'Multi-Family'!U273+'Non-Residential - New Const'!O274</f>
        <v>3</v>
      </c>
      <c r="P273" s="45">
        <f>'Single-Family'!P273+'Multi-Family'!W273+'Non-Residential - New Const'!P274</f>
        <v>1582000</v>
      </c>
      <c r="Q273" s="45">
        <f>'Single-Family'!Q273+'Multi-Family'!X273+'Non-Residential - New Const'!Q274</f>
        <v>3</v>
      </c>
      <c r="R273" s="45">
        <f>'Single-Family'!R273+'Multi-Family'!Z273+'Non-Residential - New Const'!R274</f>
        <v>930000</v>
      </c>
      <c r="S273" s="45">
        <f>'Single-Family'!S273+'Multi-Family'!AA273+'Non-Residential - New Const'!S274</f>
        <v>12</v>
      </c>
      <c r="T273" s="45">
        <f>'Single-Family'!T273+'Multi-Family'!AC273+'Non-Residential - New Const'!T274</f>
        <v>38965115</v>
      </c>
      <c r="U273" s="21">
        <f t="shared" si="101"/>
        <v>275</v>
      </c>
      <c r="V273" s="22">
        <f t="shared" si="102"/>
        <v>620274547.96000004</v>
      </c>
      <c r="W273" s="19">
        <f>U273-Total!U260</f>
        <v>-115</v>
      </c>
      <c r="X273" s="13">
        <f>W273/Total!U260</f>
        <v>-0.29487179487179488</v>
      </c>
      <c r="Y273" s="12">
        <f>V273-Total!V260</f>
        <v>481205951.68000007</v>
      </c>
      <c r="Z273" s="13">
        <f>Y273/Total!V260</f>
        <v>3.4602057153948866</v>
      </c>
      <c r="AA273" s="12">
        <f t="shared" si="103"/>
        <v>418478277.69000006</v>
      </c>
    </row>
    <row r="274" spans="1:40" x14ac:dyDescent="0.2">
      <c r="A274" s="26" t="s">
        <v>27</v>
      </c>
      <c r="B274" s="9">
        <v>2024</v>
      </c>
      <c r="C274" s="45">
        <f>'Single-Family'!C274+'Multi-Family'!C274+'Non-Residential - New Const'!C275</f>
        <v>7</v>
      </c>
      <c r="D274" s="45">
        <f>'Single-Family'!D274+'Multi-Family'!E274+'Non-Residential - New Const'!D275</f>
        <v>1589806.9</v>
      </c>
      <c r="E274" s="45">
        <f>'Single-Family'!E274+'Multi-Family'!F274+'Non-Residential - New Const'!E275</f>
        <v>1</v>
      </c>
      <c r="F274" s="45">
        <f>'Single-Family'!F274+'Multi-Family'!H274+'Non-Residential - New Const'!F275</f>
        <v>7000000</v>
      </c>
      <c r="G274" s="45">
        <f>'Single-Family'!G274+'Multi-Family'!I274+'Non-Residential - New Const'!G275</f>
        <v>138</v>
      </c>
      <c r="H274" s="45">
        <f>'Single-Family'!H274+'Multi-Family'!K274+'Non-Residential - New Const'!H275</f>
        <v>37057028</v>
      </c>
      <c r="I274" s="45">
        <f>'Single-Family'!I274+'Multi-Family'!L274+'Non-Residential - New Const'!I275</f>
        <v>59</v>
      </c>
      <c r="J274" s="45">
        <f>'Single-Family'!J274+'Multi-Family'!N274+'Non-Residential - New Const'!J275</f>
        <v>30611765.200000003</v>
      </c>
      <c r="K274" s="45">
        <f>'Single-Family'!K274+'Multi-Family'!O274+'Non-Residential - New Const'!K275</f>
        <v>4</v>
      </c>
      <c r="L274" s="45">
        <f>'Single-Family'!L274+'Multi-Family'!Q274+'Non-Residential - New Const'!L275</f>
        <v>1242300</v>
      </c>
      <c r="M274" s="45">
        <f>'Single-Family'!M274+'Multi-Family'!R274+'Non-Residential - New Const'!M275</f>
        <v>8</v>
      </c>
      <c r="N274" s="45">
        <f>'Single-Family'!N274+'Multi-Family'!T274+'Non-Residential - New Const'!N275</f>
        <v>2909961</v>
      </c>
      <c r="O274" s="45">
        <f>'Single-Family'!O274+'Multi-Family'!U274+'Non-Residential - New Const'!O275</f>
        <v>1</v>
      </c>
      <c r="P274" s="45">
        <f>'Single-Family'!P274+'Multi-Family'!W274+'Non-Residential - New Const'!P275</f>
        <v>400000</v>
      </c>
      <c r="Q274" s="45">
        <f>'Single-Family'!Q274+'Multi-Family'!X274+'Non-Residential - New Const'!Q275</f>
        <v>5</v>
      </c>
      <c r="R274" s="45">
        <f>'Single-Family'!R274+'Multi-Family'!Z274+'Non-Residential - New Const'!R275</f>
        <v>1800000</v>
      </c>
      <c r="S274" s="45">
        <f>'Single-Family'!S274+'Multi-Family'!AA274+'Non-Residential - New Const'!S275</f>
        <v>7</v>
      </c>
      <c r="T274" s="45">
        <f>'Single-Family'!T274+'Multi-Family'!AC274+'Non-Residential - New Const'!T275</f>
        <v>33900047</v>
      </c>
      <c r="U274" s="21">
        <f t="shared" si="101"/>
        <v>230</v>
      </c>
      <c r="V274" s="22">
        <f t="shared" si="102"/>
        <v>116510908.10000001</v>
      </c>
      <c r="W274" s="19">
        <f>U274-Total!U261</f>
        <v>-61</v>
      </c>
      <c r="X274" s="13">
        <f>W274/Total!U261</f>
        <v>-0.20962199312714777</v>
      </c>
      <c r="Y274" s="12">
        <f>V274-Total!V261</f>
        <v>-8523830.1199999899</v>
      </c>
      <c r="Z274" s="13">
        <f>Y274/Total!V261</f>
        <v>-6.817169565310896E-2</v>
      </c>
      <c r="AA274" s="12">
        <f t="shared" si="103"/>
        <v>409954447.57000005</v>
      </c>
    </row>
    <row r="275" spans="1:40" x14ac:dyDescent="0.2">
      <c r="A275" s="26" t="s">
        <v>28</v>
      </c>
      <c r="B275" s="9">
        <v>2024</v>
      </c>
      <c r="C275" s="45">
        <f>'Single-Family'!C275+'Multi-Family'!C275+'Non-Residential - New Const'!C276</f>
        <v>4</v>
      </c>
      <c r="D275" s="45">
        <f>'Single-Family'!D275+'Multi-Family'!E275+'Non-Residential - New Const'!D276</f>
        <v>839975</v>
      </c>
      <c r="E275" s="45">
        <f>'Single-Family'!E275+'Multi-Family'!F275+'Non-Residential - New Const'!E276</f>
        <v>11</v>
      </c>
      <c r="F275" s="45">
        <f>'Single-Family'!F275+'Multi-Family'!H275+'Non-Residential - New Const'!F276</f>
        <v>3692987</v>
      </c>
      <c r="G275" s="45">
        <f>'Single-Family'!G275+'Multi-Family'!I275+'Non-Residential - New Const'!G276</f>
        <v>105</v>
      </c>
      <c r="H275" s="45">
        <f>'Single-Family'!H275+'Multi-Family'!K275+'Non-Residential - New Const'!H276</f>
        <v>28529500</v>
      </c>
      <c r="I275" s="45">
        <f>'Single-Family'!I275+'Multi-Family'!L275+'Non-Residential - New Const'!I276</f>
        <v>61</v>
      </c>
      <c r="J275" s="45">
        <f>'Single-Family'!J275+'Multi-Family'!N275+'Non-Residential - New Const'!J276</f>
        <v>45306073.18</v>
      </c>
      <c r="K275" s="45">
        <f>'Single-Family'!K275+'Multi-Family'!O275+'Non-Residential - New Const'!K276</f>
        <v>1</v>
      </c>
      <c r="L275" s="45">
        <f>'Single-Family'!L275+'Multi-Family'!Q275+'Non-Residential - New Const'!L276</f>
        <v>360000</v>
      </c>
      <c r="M275" s="45">
        <f>'Single-Family'!M275+'Multi-Family'!R275+'Non-Residential - New Const'!M276</f>
        <v>6</v>
      </c>
      <c r="N275" s="45">
        <f>'Single-Family'!N275+'Multi-Family'!T275+'Non-Residential - New Const'!N276</f>
        <v>2406020</v>
      </c>
      <c r="O275" s="45">
        <f>'Single-Family'!O275+'Multi-Family'!U275+'Non-Residential - New Const'!O276</f>
        <v>3</v>
      </c>
      <c r="P275" s="45">
        <f>'Single-Family'!P275+'Multi-Family'!W275+'Non-Residential - New Const'!P276</f>
        <v>1250000</v>
      </c>
      <c r="Q275" s="45">
        <f>'Single-Family'!Q275+'Multi-Family'!X275+'Non-Residential - New Const'!Q276</f>
        <v>2</v>
      </c>
      <c r="R275" s="45">
        <f>'Single-Family'!R275+'Multi-Family'!Z275+'Non-Residential - New Const'!R276</f>
        <v>725000</v>
      </c>
      <c r="S275" s="45">
        <f>'Single-Family'!S275+'Multi-Family'!AA275+'Non-Residential - New Const'!S276</f>
        <v>4</v>
      </c>
      <c r="T275" s="45">
        <f>'Single-Family'!T275+'Multi-Family'!AC275+'Non-Residential - New Const'!T276</f>
        <v>6245363</v>
      </c>
      <c r="U275" s="21">
        <f t="shared" si="101"/>
        <v>197</v>
      </c>
      <c r="V275" s="22">
        <f t="shared" si="102"/>
        <v>89354918.180000007</v>
      </c>
      <c r="W275" s="19">
        <f>U275-Total!U262</f>
        <v>33</v>
      </c>
      <c r="X275" s="13">
        <f>W275/Total!U262</f>
        <v>0.20121951219512196</v>
      </c>
      <c r="Y275" s="12">
        <f>V275-Total!V262</f>
        <v>17271820.070000008</v>
      </c>
      <c r="Z275" s="13">
        <f>Y275/Total!V262</f>
        <v>0.23960984645308842</v>
      </c>
      <c r="AA275" s="12">
        <f>AA274+Y275</f>
        <v>427226267.64000005</v>
      </c>
    </row>
    <row r="276" spans="1:40" ht="13.5" thickBot="1" x14ac:dyDescent="0.25">
      <c r="A276" s="27" t="s">
        <v>29</v>
      </c>
      <c r="B276" s="147">
        <v>2024</v>
      </c>
      <c r="C276" s="148">
        <f>'Single-Family'!C276+'Multi-Family'!C276+'Non-Residential - New Const'!C277</f>
        <v>64</v>
      </c>
      <c r="D276" s="148">
        <f>'Single-Family'!D276+'Multi-Family'!E276+'Non-Residential - New Const'!D277</f>
        <v>16872978.600000001</v>
      </c>
      <c r="E276" s="148">
        <f>'Single-Family'!E276+'Multi-Family'!F276+'Non-Residential - New Const'!E277</f>
        <v>160</v>
      </c>
      <c r="F276" s="148">
        <f>'Single-Family'!F276+'Multi-Family'!H276+'Non-Residential - New Const'!F277</f>
        <v>58523028</v>
      </c>
      <c r="G276" s="148">
        <f>'Single-Family'!G276+'Multi-Family'!I276+'Non-Residential - New Const'!G277</f>
        <v>1905</v>
      </c>
      <c r="H276" s="148">
        <f>'Single-Family'!H276+'Multi-Family'!K276+'Non-Residential - New Const'!H277</f>
        <v>637145500.88</v>
      </c>
      <c r="I276" s="148">
        <f>'Single-Family'!I276+'Multi-Family'!L276+'Non-Residential - New Const'!I277</f>
        <v>1185</v>
      </c>
      <c r="J276" s="148">
        <f>'Single-Family'!J276+'Multi-Family'!N276+'Non-Residential - New Const'!J277</f>
        <v>1023419704.6</v>
      </c>
      <c r="K276" s="148">
        <f>'Single-Family'!K276+'Multi-Family'!O276+'Non-Residential - New Const'!K276</f>
        <v>55</v>
      </c>
      <c r="L276" s="148">
        <f>'Single-Family'!L276+'Multi-Family'!Q276+'Non-Residential - New Const'!L277</f>
        <v>28012985.039999999</v>
      </c>
      <c r="M276" s="148">
        <f>'Single-Family'!M276+'Multi-Family'!R276+'Non-Residential - New Const'!M277</f>
        <v>90</v>
      </c>
      <c r="N276" s="148">
        <f>'Single-Family'!N276+'Multi-Family'!T276+'Non-Residential - New Const'!N277</f>
        <v>27378822</v>
      </c>
      <c r="O276" s="148">
        <f>'Single-Family'!O276+'Multi-Family'!U276+'Non-Residential - New Const'!O277</f>
        <v>20</v>
      </c>
      <c r="P276" s="148">
        <f>'Single-Family'!P276+'Multi-Family'!W276+'Non-Residential - New Const'!P277</f>
        <v>8120000</v>
      </c>
      <c r="Q276" s="148">
        <f>'Single-Family'!Q276+'Multi-Family'!X276+'Non-Residential - New Const'!Q277</f>
        <v>29</v>
      </c>
      <c r="R276" s="148">
        <f>'Single-Family'!R276+'Multi-Family'!Z276+'Non-Residential - New Const'!R277</f>
        <v>9032371</v>
      </c>
      <c r="S276" s="148">
        <f>'Single-Family'!S276+'Multi-Family'!AA276+'Non-Residential - New Const'!S277</f>
        <v>81</v>
      </c>
      <c r="T276" s="148">
        <f>'Single-Family'!T276+'Multi-Family'!AC276+'Non-Residential - New Const'!T277</f>
        <v>226134589</v>
      </c>
      <c r="U276" s="141">
        <f>E276+S276+Q276+O276+M276+K276+I276+G276+C276</f>
        <v>3589</v>
      </c>
      <c r="V276" s="142">
        <f>F276+T276+R276+P276+N276+L276+J276+H276+D276</f>
        <v>2034639979.1199999</v>
      </c>
      <c r="W276" s="143">
        <f>U276-Total!U263</f>
        <v>378</v>
      </c>
      <c r="X276" s="144">
        <f>W276/Total!U263</f>
        <v>0.11772033634381812</v>
      </c>
      <c r="Y276" s="145">
        <f>V276-Total!V263</f>
        <v>459173310.63999987</v>
      </c>
      <c r="Z276" s="144">
        <f>Y276/Total!V263</f>
        <v>0.29145225337138186</v>
      </c>
      <c r="AA276" s="145">
        <f>Y276</f>
        <v>459173310.63999987</v>
      </c>
    </row>
    <row r="277" spans="1:40" x14ac:dyDescent="0.2">
      <c r="A277" s="26" t="s">
        <v>17</v>
      </c>
      <c r="B277" s="9">
        <v>2025</v>
      </c>
      <c r="C277" s="45">
        <f>'Single-Family'!C277+'Multi-Family'!C277+'Non-Residential - New Const'!C278</f>
        <v>4</v>
      </c>
      <c r="D277" s="45">
        <f>'Single-Family'!D277+'Multi-Family'!E277+'Non-Residential - New Const'!D278</f>
        <v>487983</v>
      </c>
      <c r="E277" s="45">
        <f>'Single-Family'!E277+'Multi-Family'!F277+'Non-Residential - New Const'!E278</f>
        <v>9</v>
      </c>
      <c r="F277" s="45">
        <f>'Single-Family'!F277+'Multi-Family'!H277+'Non-Residential - New Const'!F278</f>
        <v>1840000</v>
      </c>
      <c r="G277" s="45">
        <f>'Single-Family'!G277+'Multi-Family'!I277+'Non-Residential - New Const'!G278</f>
        <v>281</v>
      </c>
      <c r="H277" s="45">
        <f>'Single-Family'!H277+'Multi-Family'!K277+'Non-Residential - New Const'!H278</f>
        <v>69442106</v>
      </c>
      <c r="I277" s="45">
        <f>'Single-Family'!I277+'Multi-Family'!L277+'Non-Residential - New Const'!I278</f>
        <v>62</v>
      </c>
      <c r="J277" s="45">
        <f>'Single-Family'!J277+'Multi-Family'!N277+'Non-Residential - New Const'!J278</f>
        <v>24489387.609999999</v>
      </c>
      <c r="K277" s="45">
        <f>'Single-Family'!K277+'Multi-Family'!O277+'Non-Residential - New Const'!K278</f>
        <v>1</v>
      </c>
      <c r="L277" s="45">
        <f>'Single-Family'!L277+'Multi-Family'!Q277+'Non-Residential - New Const'!L278</f>
        <v>281416</v>
      </c>
      <c r="M277" s="45">
        <f>'Single-Family'!M277+'Multi-Family'!R277+'Non-Residential - New Const'!M278</f>
        <v>3</v>
      </c>
      <c r="N277" s="45">
        <f>'Single-Family'!N277+'Multi-Family'!T277+'Non-Residential - New Const'!N278</f>
        <v>770953</v>
      </c>
      <c r="O277" s="45">
        <f>'Single-Family'!O277+'Multi-Family'!U277+'Non-Residential - New Const'!O278</f>
        <v>4</v>
      </c>
      <c r="P277" s="45">
        <f>'Single-Family'!P277+'Multi-Family'!W277+'Non-Residential - New Const'!P278</f>
        <v>1600000</v>
      </c>
      <c r="Q277" s="45">
        <f>'Single-Family'!Q277+'Multi-Family'!X277+'Non-Residential - New Const'!Q278</f>
        <v>3</v>
      </c>
      <c r="R277" s="45">
        <f>'Single-Family'!R277+'Multi-Family'!Z277+'Non-Residential - New Const'!R278</f>
        <v>1180000</v>
      </c>
      <c r="S277" s="45">
        <f>'Single-Family'!S277+'Multi-Family'!AA277+'Non-Residential - New Const'!S278</f>
        <v>3</v>
      </c>
      <c r="T277" s="45">
        <f>'Single-Family'!T277+'Multi-Family'!AC277+'Non-Residential - New Const'!T278</f>
        <v>5379336</v>
      </c>
      <c r="U277" s="21">
        <f>E277+S277+Q277+O277+M277+K277+I277+G277+C277</f>
        <v>370</v>
      </c>
      <c r="V277" s="22">
        <f>F277+T277+R277+P277+N277+L277+J277+H277+D277</f>
        <v>105471181.61</v>
      </c>
      <c r="W277" s="19">
        <f>U277-Total!U264</f>
        <v>202</v>
      </c>
      <c r="X277" s="13">
        <f>W277/Total!U264</f>
        <v>1.2023809523809523</v>
      </c>
      <c r="Y277" s="12">
        <f>V277-Total!V264</f>
        <v>-162249471.35000002</v>
      </c>
      <c r="Z277" s="13">
        <f>Y277/Total!V264</f>
        <v>-0.60604017492158746</v>
      </c>
      <c r="AA277" s="12">
        <f>Y277</f>
        <v>-162249471.35000002</v>
      </c>
      <c r="AC277" s="26">
        <f t="array" ref="AC277:AN278">TRANSPOSE(U277:V288)</f>
        <v>370</v>
      </c>
      <c r="AD277" s="26">
        <v>251</v>
      </c>
      <c r="AE277" s="26">
        <v>0</v>
      </c>
      <c r="AF277" s="26">
        <v>0</v>
      </c>
      <c r="AG277" s="26">
        <v>0</v>
      </c>
      <c r="AH277" s="26">
        <v>0</v>
      </c>
      <c r="AI277" s="26">
        <v>0</v>
      </c>
      <c r="AJ277" s="26">
        <v>0</v>
      </c>
      <c r="AK277" s="26">
        <v>0</v>
      </c>
      <c r="AL277" s="26">
        <v>0</v>
      </c>
      <c r="AM277" s="26">
        <v>0</v>
      </c>
      <c r="AN277" s="26">
        <v>0</v>
      </c>
    </row>
    <row r="278" spans="1:40" ht="13.5" customHeight="1" x14ac:dyDescent="0.2">
      <c r="A278" s="26" t="s">
        <v>18</v>
      </c>
      <c r="B278" s="9">
        <v>2025</v>
      </c>
      <c r="C278" s="45">
        <f>'Single-Family'!C278+'Multi-Family'!C278+'Non-Residential - New Const'!C279</f>
        <v>1</v>
      </c>
      <c r="D278" s="45">
        <f>'Single-Family'!D278+'Multi-Family'!E278+'Non-Residential - New Const'!D279</f>
        <v>155840</v>
      </c>
      <c r="E278" s="45">
        <f>'Single-Family'!E278+'Multi-Family'!F278+'Non-Residential - New Const'!E279</f>
        <v>6</v>
      </c>
      <c r="F278" s="45">
        <f>'Single-Family'!F278+'Multi-Family'!H278+'Non-Residential - New Const'!F279</f>
        <v>2586632</v>
      </c>
      <c r="G278" s="45">
        <f>'Single-Family'!G278+'Multi-Family'!I278+'Non-Residential - New Const'!G279</f>
        <v>110</v>
      </c>
      <c r="H278" s="45">
        <f>'Single-Family'!H278+'Multi-Family'!K278+'Non-Residential - New Const'!H279</f>
        <v>44556043</v>
      </c>
      <c r="I278" s="45">
        <f>'Single-Family'!I278+'Multi-Family'!I278+'Non-Residential - New Const'!I279</f>
        <v>118</v>
      </c>
      <c r="J278" s="45">
        <f>'Single-Family'!J278+'Multi-Family'!K278+'Non-Residential - New Const'!J279</f>
        <v>59955384.530000001</v>
      </c>
      <c r="K278" s="45">
        <f>'Single-Family'!K278+'Multi-Family'!O278+'Non-Residential - New Const'!K279</f>
        <v>1</v>
      </c>
      <c r="L278" s="45">
        <f>'Single-Family'!L278+'Multi-Family'!Q278+'Non-Residential - New Const'!L279</f>
        <v>5500000</v>
      </c>
      <c r="M278" s="45">
        <f>'Single-Family'!M278+'Multi-Family'!R278+'Non-Residential - New Const'!M279</f>
        <v>8</v>
      </c>
      <c r="N278" s="45">
        <f>'Single-Family'!N278+'Multi-Family'!T278+'Non-Residential - New Const'!N279</f>
        <v>1903599</v>
      </c>
      <c r="O278" s="45">
        <f>'Single-Family'!O278+'Multi-Family'!U278+'Non-Residential - New Const'!O279</f>
        <v>0</v>
      </c>
      <c r="P278" s="45">
        <f>'Single-Family'!P278+'Multi-Family'!W278+'Non-Residential - New Const'!P279</f>
        <v>0</v>
      </c>
      <c r="Q278" s="45">
        <f>'Single-Family'!Q278+'Multi-Family'!X278+'Non-Residential - New Const'!Q279</f>
        <v>2</v>
      </c>
      <c r="R278" s="45">
        <f>'Single-Family'!R278+'Multi-Family'!Z278+'Non-Residential - New Const'!R279</f>
        <v>650000</v>
      </c>
      <c r="S278" s="45">
        <f>'Single-Family'!S278+'Multi-Family'!AA278+'Non-Residential - New Const'!S279</f>
        <v>5</v>
      </c>
      <c r="T278" s="45">
        <f>'Single-Family'!T278+'Multi-Family'!AC278+'Non-Residential - New Const'!T279</f>
        <v>2258564</v>
      </c>
      <c r="U278" s="21">
        <f t="shared" ref="U278:U288" si="105">E278+S278+Q278+O278+M278+K278+I278+G278+C278</f>
        <v>251</v>
      </c>
      <c r="V278" s="22">
        <f t="shared" ref="V278:V288" si="106">F278+T278+R278+P278+N278+L278+J278+H278+D278</f>
        <v>117566062.53</v>
      </c>
      <c r="W278" s="19">
        <f>U278-Total!U265</f>
        <v>-148</v>
      </c>
      <c r="X278" s="13">
        <f>W278/Total!U265</f>
        <v>-0.37092731829573933</v>
      </c>
      <c r="Y278" s="12">
        <f>V278-Total!V265</f>
        <v>49459767.039999992</v>
      </c>
      <c r="Z278" s="13">
        <f>Y278/Total!V265</f>
        <v>0.72621431960371607</v>
      </c>
      <c r="AA278" s="12">
        <f>AA277+Y278</f>
        <v>-112789704.31000003</v>
      </c>
      <c r="AC278" s="26">
        <v>105471181.61</v>
      </c>
      <c r="AD278" s="26">
        <v>117566062.53</v>
      </c>
      <c r="AE278" s="26">
        <v>0</v>
      </c>
      <c r="AF278" s="26">
        <v>0</v>
      </c>
      <c r="AG278" s="26">
        <v>0</v>
      </c>
      <c r="AH278" s="26">
        <v>0</v>
      </c>
      <c r="AI278" s="26">
        <v>0</v>
      </c>
      <c r="AJ278" s="26">
        <v>0</v>
      </c>
      <c r="AK278" s="26">
        <v>0</v>
      </c>
      <c r="AL278" s="26">
        <v>0</v>
      </c>
      <c r="AM278" s="26">
        <v>0</v>
      </c>
      <c r="AN278" s="26">
        <v>0</v>
      </c>
    </row>
    <row r="279" spans="1:40" ht="13.5" customHeight="1" x14ac:dyDescent="0.2">
      <c r="A279" s="26" t="s">
        <v>19</v>
      </c>
      <c r="B279" s="9">
        <v>2025</v>
      </c>
      <c r="C279" s="45">
        <f>'Single-Family'!C279+'Multi-Family'!C279+'Non-Residential - New Const'!C280</f>
        <v>0</v>
      </c>
      <c r="D279" s="45">
        <f>'Single-Family'!D279+'Multi-Family'!E279+'Non-Residential - New Const'!D280</f>
        <v>0</v>
      </c>
      <c r="E279" s="45">
        <f>'Single-Family'!E279+'Multi-Family'!F279+'Non-Residential - New Const'!E280</f>
        <v>0</v>
      </c>
      <c r="F279" s="45">
        <f>'Single-Family'!F279+'Multi-Family'!H279+'Non-Residential - New Const'!F280</f>
        <v>0</v>
      </c>
      <c r="G279" s="45">
        <f>'Single-Family'!G279+'Multi-Family'!I279+'Non-Residential - New Const'!G280</f>
        <v>0</v>
      </c>
      <c r="H279" s="45">
        <f>'Single-Family'!H279+'Multi-Family'!K279+'Non-Residential - New Const'!H280</f>
        <v>0</v>
      </c>
      <c r="I279" s="45">
        <f>'Single-Family'!I279+'Multi-Family'!L279+'Non-Residential - New Const'!I280</f>
        <v>0</v>
      </c>
      <c r="J279" s="45">
        <f>'Single-Family'!J279+'Multi-Family'!N279+'Non-Residential - New Const'!J280</f>
        <v>0</v>
      </c>
      <c r="K279" s="45">
        <f>'Single-Family'!K279+'Multi-Family'!O279+'Non-Residential - New Const'!K280</f>
        <v>0</v>
      </c>
      <c r="L279" s="45">
        <f>'Single-Family'!L279+'Multi-Family'!Q279+'Non-Residential - New Const'!L280</f>
        <v>0</v>
      </c>
      <c r="M279" s="45">
        <f>'Single-Family'!M279+'Multi-Family'!R279+'Non-Residential - New Const'!M280</f>
        <v>0</v>
      </c>
      <c r="N279" s="45">
        <f>'Single-Family'!N279+'Multi-Family'!T279+'Non-Residential - New Const'!N280</f>
        <v>0</v>
      </c>
      <c r="O279" s="45">
        <f>'Single-Family'!O279+'Multi-Family'!U279+'Non-Residential - New Const'!O280</f>
        <v>0</v>
      </c>
      <c r="P279" s="45">
        <f>'Single-Family'!P279+'Multi-Family'!W279+'Non-Residential - New Const'!P280</f>
        <v>0</v>
      </c>
      <c r="Q279" s="45">
        <f>'Single-Family'!Q279+'Multi-Family'!X279+'Non-Residential - New Const'!Q280</f>
        <v>0</v>
      </c>
      <c r="R279" s="45">
        <f>'Single-Family'!R279+'Multi-Family'!Z279+'Non-Residential - New Const'!R280</f>
        <v>0</v>
      </c>
      <c r="S279" s="45">
        <f>'Single-Family'!S279+'Multi-Family'!AA279+'Non-Residential - New Const'!S280</f>
        <v>0</v>
      </c>
      <c r="T279" s="45">
        <f>'Single-Family'!T279+'Multi-Family'!AC279+'Non-Residential - New Const'!T280</f>
        <v>0</v>
      </c>
      <c r="U279" s="21">
        <f t="shared" si="105"/>
        <v>0</v>
      </c>
      <c r="V279" s="22">
        <f t="shared" si="106"/>
        <v>0</v>
      </c>
      <c r="W279" s="19">
        <f>U279-Total!U266</f>
        <v>-319</v>
      </c>
      <c r="X279" s="13">
        <f>W279/Total!U266</f>
        <v>-1</v>
      </c>
      <c r="Y279" s="12">
        <f>V279-Total!V266</f>
        <v>-73995283.409999996</v>
      </c>
      <c r="Z279" s="13">
        <f>Y279/Total!V266</f>
        <v>-1</v>
      </c>
      <c r="AA279" s="12">
        <f t="shared" ref="AA279:AA287" si="107">AA278+Y279</f>
        <v>-186784987.72000003</v>
      </c>
      <c r="AC279" s="26">
        <f>AC278/$AC$137</f>
        <v>105.47118161</v>
      </c>
      <c r="AD279" s="26">
        <f t="shared" ref="AD279:AN279" si="108">AD278/$AC$137</f>
        <v>117.56606253</v>
      </c>
      <c r="AE279" s="26">
        <f t="shared" si="108"/>
        <v>0</v>
      </c>
      <c r="AF279" s="26">
        <f t="shared" si="108"/>
        <v>0</v>
      </c>
      <c r="AG279" s="26">
        <f t="shared" si="108"/>
        <v>0</v>
      </c>
      <c r="AH279" s="26">
        <f t="shared" si="108"/>
        <v>0</v>
      </c>
      <c r="AI279" s="26">
        <f t="shared" si="108"/>
        <v>0</v>
      </c>
      <c r="AJ279" s="26">
        <f t="shared" si="108"/>
        <v>0</v>
      </c>
      <c r="AK279" s="26">
        <f t="shared" si="108"/>
        <v>0</v>
      </c>
      <c r="AL279" s="26">
        <f t="shared" si="108"/>
        <v>0</v>
      </c>
      <c r="AM279" s="26">
        <f t="shared" si="108"/>
        <v>0</v>
      </c>
      <c r="AN279" s="26">
        <f t="shared" si="108"/>
        <v>0</v>
      </c>
    </row>
    <row r="280" spans="1:40" x14ac:dyDescent="0.2">
      <c r="A280" s="26" t="s">
        <v>20</v>
      </c>
      <c r="B280" s="9">
        <v>2025</v>
      </c>
      <c r="C280" s="45">
        <f>'Single-Family'!C280+'Multi-Family'!C280+'Non-Residential - New Const'!C281</f>
        <v>0</v>
      </c>
      <c r="D280" s="45">
        <f>'Single-Family'!D280+'Multi-Family'!E280+'Non-Residential - New Const'!D281</f>
        <v>0</v>
      </c>
      <c r="E280" s="45">
        <f>'Single-Family'!E280+'Multi-Family'!F280+'Non-Residential - New Const'!E281</f>
        <v>0</v>
      </c>
      <c r="F280" s="45">
        <f>'Single-Family'!F280+'Multi-Family'!H280+'Non-Residential - New Const'!F281</f>
        <v>0</v>
      </c>
      <c r="G280" s="45">
        <f>'Single-Family'!G280+'Multi-Family'!I280+'Non-Residential - New Const'!G281</f>
        <v>0</v>
      </c>
      <c r="H280" s="45">
        <f>'Single-Family'!H280+'Multi-Family'!K280+'Non-Residential - New Const'!H281</f>
        <v>0</v>
      </c>
      <c r="I280" s="45">
        <f>'Single-Family'!I280+'Multi-Family'!L280+'Non-Residential - New Const'!I281</f>
        <v>0</v>
      </c>
      <c r="J280" s="45">
        <f>'Single-Family'!J280+'Multi-Family'!N280+'Non-Residential - New Const'!J281</f>
        <v>0</v>
      </c>
      <c r="K280" s="45">
        <f>'Single-Family'!K280+'Multi-Family'!O280+'Non-Residential - New Const'!K281</f>
        <v>0</v>
      </c>
      <c r="L280" s="45">
        <f>'Single-Family'!L280+'Multi-Family'!Q280+'Non-Residential - New Const'!L281</f>
        <v>0</v>
      </c>
      <c r="M280" s="45">
        <f>'Single-Family'!M280+'Multi-Family'!R280+'Non-Residential - New Const'!M281</f>
        <v>0</v>
      </c>
      <c r="N280" s="45">
        <f>'Single-Family'!N280+'Multi-Family'!T280+'Non-Residential - New Const'!N281</f>
        <v>0</v>
      </c>
      <c r="O280" s="45">
        <f>'Single-Family'!O280+'Multi-Family'!U280+'Non-Residential - New Const'!O281</f>
        <v>0</v>
      </c>
      <c r="P280" s="45">
        <f>'Single-Family'!P280+'Multi-Family'!W280+'Non-Residential - New Const'!P281</f>
        <v>0</v>
      </c>
      <c r="Q280" s="45">
        <f>'Single-Family'!Q280+'Multi-Family'!X280+'Non-Residential - New Const'!Q281</f>
        <v>0</v>
      </c>
      <c r="R280" s="45">
        <f>'Single-Family'!R280+'Multi-Family'!Z280+'Non-Residential - New Const'!R281</f>
        <v>0</v>
      </c>
      <c r="S280" s="45">
        <f>'Single-Family'!S280+'Multi-Family'!AA280+'Non-Residential - New Const'!S281</f>
        <v>0</v>
      </c>
      <c r="T280" s="45">
        <f>'Single-Family'!T280+'Multi-Family'!AC280+'Non-Residential - New Const'!T281</f>
        <v>0</v>
      </c>
      <c r="U280" s="21">
        <f t="shared" si="105"/>
        <v>0</v>
      </c>
      <c r="V280" s="22">
        <f t="shared" si="106"/>
        <v>0</v>
      </c>
      <c r="W280" s="19">
        <f>U280-Total!U267</f>
        <v>-374</v>
      </c>
      <c r="X280" s="13">
        <f>W280/Total!U267</f>
        <v>-1</v>
      </c>
      <c r="Y280" s="12">
        <f>V280-Total!V267</f>
        <v>-148217153.94999999</v>
      </c>
      <c r="Z280" s="13">
        <f>Y280/Total!V267</f>
        <v>-1</v>
      </c>
      <c r="AA280" s="12">
        <f t="shared" si="107"/>
        <v>-335002141.67000002</v>
      </c>
    </row>
    <row r="281" spans="1:40" x14ac:dyDescent="0.2">
      <c r="A281" s="26" t="s">
        <v>21</v>
      </c>
      <c r="B281" s="9">
        <v>2025</v>
      </c>
      <c r="C281" s="45">
        <f>'Single-Family'!C281+'Multi-Family'!C281+'Non-Residential - New Const'!C282</f>
        <v>0</v>
      </c>
      <c r="D281" s="45">
        <f>'Single-Family'!D281+'Multi-Family'!E281+'Non-Residential - New Const'!D282</f>
        <v>0</v>
      </c>
      <c r="E281" s="45">
        <f>'Single-Family'!E281+'Multi-Family'!F281+'Non-Residential - New Const'!E282</f>
        <v>0</v>
      </c>
      <c r="F281" s="45">
        <f>'Single-Family'!F281+'Multi-Family'!H281+'Non-Residential - New Const'!F282</f>
        <v>0</v>
      </c>
      <c r="G281" s="45">
        <f>'Single-Family'!G281+'Multi-Family'!I281+'Non-Residential - New Const'!G282</f>
        <v>0</v>
      </c>
      <c r="H281" s="45">
        <f>'Single-Family'!H281+'Multi-Family'!K281+'Non-Residential - New Const'!H282</f>
        <v>0</v>
      </c>
      <c r="I281" s="45">
        <f>'Single-Family'!I281+'Multi-Family'!L281+'Non-Residential - New Const'!I282</f>
        <v>0</v>
      </c>
      <c r="J281" s="45">
        <f>'Single-Family'!J281+'Multi-Family'!N281+'Non-Residential - New Const'!J282</f>
        <v>0</v>
      </c>
      <c r="K281" s="45">
        <f>'Single-Family'!K281+'Multi-Family'!O281+'Non-Residential - New Const'!K282</f>
        <v>0</v>
      </c>
      <c r="L281" s="45">
        <f>'Single-Family'!L281+'Multi-Family'!Q281+'Non-Residential - New Const'!L282</f>
        <v>0</v>
      </c>
      <c r="M281" s="45">
        <f>'Single-Family'!M281+'Multi-Family'!R281+'Non-Residential - New Const'!M282</f>
        <v>0</v>
      </c>
      <c r="N281" s="45">
        <f>'Single-Family'!N281+'Multi-Family'!T281+'Non-Residential - New Const'!N282</f>
        <v>0</v>
      </c>
      <c r="O281" s="45">
        <f>'Single-Family'!O281+'Multi-Family'!U281+'Non-Residential - New Const'!O282</f>
        <v>0</v>
      </c>
      <c r="P281" s="45">
        <f>'Single-Family'!P281+'Multi-Family'!W281+'Non-Residential - New Const'!P282</f>
        <v>0</v>
      </c>
      <c r="Q281" s="45">
        <f>'Single-Family'!Q281+'Multi-Family'!X281+'Non-Residential - New Const'!Q282</f>
        <v>0</v>
      </c>
      <c r="R281" s="45">
        <f>'Single-Family'!R281+'Multi-Family'!Z281+'Non-Residential - New Const'!R282</f>
        <v>0</v>
      </c>
      <c r="S281" s="45">
        <f>'Single-Family'!S281+'Multi-Family'!AA281+'Non-Residential - New Const'!S282</f>
        <v>0</v>
      </c>
      <c r="T281" s="45">
        <f>'Single-Family'!T281+'Multi-Family'!AC281+'Non-Residential - New Const'!T282</f>
        <v>0</v>
      </c>
      <c r="U281" s="21">
        <f t="shared" si="105"/>
        <v>0</v>
      </c>
      <c r="V281" s="22">
        <f t="shared" si="106"/>
        <v>0</v>
      </c>
      <c r="W281" s="19">
        <f>U281-Total!U268</f>
        <v>-274</v>
      </c>
      <c r="X281" s="13">
        <f>W281/Total!U268</f>
        <v>-1</v>
      </c>
      <c r="Y281" s="12">
        <f>V281-Total!V268</f>
        <v>-132407279.31</v>
      </c>
      <c r="Z281" s="13">
        <f>Y281/Total!V268</f>
        <v>-1</v>
      </c>
      <c r="AA281" s="12">
        <f t="shared" si="107"/>
        <v>-467409420.98000002</v>
      </c>
    </row>
    <row r="282" spans="1:40" x14ac:dyDescent="0.2">
      <c r="A282" s="26" t="s">
        <v>22</v>
      </c>
      <c r="B282" s="9">
        <v>2025</v>
      </c>
      <c r="C282" s="45">
        <f>'Single-Family'!C282+'Multi-Family'!C282+'Non-Residential - New Const'!C283</f>
        <v>0</v>
      </c>
      <c r="D282" s="45">
        <f>'Single-Family'!D282+'Multi-Family'!E282+'Non-Residential - New Const'!D283</f>
        <v>0</v>
      </c>
      <c r="E282" s="45">
        <f>'Single-Family'!E282+'Multi-Family'!F282+'Non-Residential - New Const'!E283</f>
        <v>0</v>
      </c>
      <c r="F282" s="45">
        <f>'Single-Family'!F282+'Multi-Family'!H282+'Non-Residential - New Const'!F283</f>
        <v>0</v>
      </c>
      <c r="G282" s="45">
        <f>'Single-Family'!G282+'Multi-Family'!I282+'Non-Residential - New Const'!G283</f>
        <v>0</v>
      </c>
      <c r="H282" s="45">
        <f>'Single-Family'!H282+'Multi-Family'!K282+'Non-Residential - New Const'!H283</f>
        <v>0</v>
      </c>
      <c r="I282" s="45">
        <f>'Single-Family'!I282+'Multi-Family'!L282+'Non-Residential - New Const'!I283</f>
        <v>0</v>
      </c>
      <c r="J282" s="45">
        <f>'Single-Family'!J282+'Multi-Family'!N282+'Non-Residential - New Const'!J283</f>
        <v>0</v>
      </c>
      <c r="K282" s="45">
        <f>'Single-Family'!K282+'Multi-Family'!O282+'Non-Residential - New Const'!K283</f>
        <v>0</v>
      </c>
      <c r="L282" s="45">
        <f>'Single-Family'!L282+'Multi-Family'!Q282+'Non-Residential - New Const'!L283</f>
        <v>0</v>
      </c>
      <c r="M282" s="45">
        <f>'Single-Family'!M282+'Multi-Family'!R282+'Non-Residential - New Const'!M283</f>
        <v>0</v>
      </c>
      <c r="N282" s="45">
        <f>'Single-Family'!N282+'Multi-Family'!T282+'Non-Residential - New Const'!N283</f>
        <v>0</v>
      </c>
      <c r="O282" s="45">
        <f>'Single-Family'!O282+'Multi-Family'!U282+'Non-Residential - New Const'!O283</f>
        <v>0</v>
      </c>
      <c r="P282" s="45">
        <f>'Single-Family'!P282+'Multi-Family'!W282+'Non-Residential - New Const'!P283</f>
        <v>0</v>
      </c>
      <c r="Q282" s="45">
        <f>'Single-Family'!Q282+'Multi-Family'!X282+'Non-Residential - New Const'!Q283</f>
        <v>0</v>
      </c>
      <c r="R282" s="45">
        <f>'Single-Family'!R282+'Multi-Family'!Z282+'Non-Residential - New Const'!R283</f>
        <v>0</v>
      </c>
      <c r="S282" s="45">
        <f>'Single-Family'!S282+'Multi-Family'!AA282+'Non-Residential - New Const'!S283</f>
        <v>0</v>
      </c>
      <c r="T282" s="45">
        <f>'Single-Family'!T282+'Multi-Family'!AC282+'Non-Residential - New Const'!T283</f>
        <v>0</v>
      </c>
      <c r="U282" s="21">
        <f t="shared" si="105"/>
        <v>0</v>
      </c>
      <c r="V282" s="22">
        <f t="shared" si="106"/>
        <v>0</v>
      </c>
      <c r="W282" s="19">
        <f>U282-Total!U269</f>
        <v>-258</v>
      </c>
      <c r="X282" s="13">
        <f>W282/Total!U269</f>
        <v>-1</v>
      </c>
      <c r="Y282" s="12">
        <f>V282-Total!V269</f>
        <v>-81230286.280000001</v>
      </c>
      <c r="Z282" s="13">
        <f>Y282/Total!V269</f>
        <v>-1</v>
      </c>
      <c r="AA282" s="12">
        <f t="shared" si="107"/>
        <v>-548639707.25999999</v>
      </c>
    </row>
    <row r="283" spans="1:40" x14ac:dyDescent="0.2">
      <c r="A283" s="26" t="s">
        <v>23</v>
      </c>
      <c r="B283" s="9">
        <v>2025</v>
      </c>
      <c r="C283" s="45">
        <f>'Single-Family'!C283+'Multi-Family'!C283+'Non-Residential - New Const'!C284</f>
        <v>0</v>
      </c>
      <c r="D283" s="45">
        <f>'Single-Family'!D283+'Multi-Family'!E283+'Non-Residential - New Const'!D284</f>
        <v>0</v>
      </c>
      <c r="E283" s="45">
        <f>'Single-Family'!E283+'Multi-Family'!F283+'Non-Residential - New Const'!E284</f>
        <v>0</v>
      </c>
      <c r="F283" s="45">
        <f>'Single-Family'!F283+'Multi-Family'!H283+'Non-Residential - New Const'!F284</f>
        <v>0</v>
      </c>
      <c r="G283" s="45">
        <f>'Single-Family'!G283+'Multi-Family'!I283+'Non-Residential - New Const'!G284</f>
        <v>0</v>
      </c>
      <c r="H283" s="45">
        <f>'Single-Family'!H283+'Multi-Family'!K283+'Non-Residential - New Const'!H284</f>
        <v>0</v>
      </c>
      <c r="I283" s="45">
        <f>'Single-Family'!I283+'Multi-Family'!L283+'Non-Residential - New Const'!I284</f>
        <v>0</v>
      </c>
      <c r="J283" s="45">
        <f>'Single-Family'!J283+'Multi-Family'!N283+'Non-Residential - New Const'!J284</f>
        <v>0</v>
      </c>
      <c r="K283" s="45">
        <f>'Single-Family'!K283+'Multi-Family'!O283+'Non-Residential - New Const'!K284</f>
        <v>0</v>
      </c>
      <c r="L283" s="45">
        <f>'Single-Family'!L283+'Multi-Family'!Q283+'Non-Residential - New Const'!L284</f>
        <v>0</v>
      </c>
      <c r="M283" s="45">
        <f>'Single-Family'!M283+'Multi-Family'!R283+'Non-Residential - New Const'!M284</f>
        <v>0</v>
      </c>
      <c r="N283" s="45">
        <f>'Single-Family'!N283+'Multi-Family'!T283+'Non-Residential - New Const'!N284</f>
        <v>0</v>
      </c>
      <c r="O283" s="45">
        <f>'Single-Family'!O283+'Multi-Family'!U283+'Non-Residential - New Const'!O284</f>
        <v>0</v>
      </c>
      <c r="P283" s="45">
        <f>'Single-Family'!P283+'Multi-Family'!W283+'Non-Residential - New Const'!P284</f>
        <v>0</v>
      </c>
      <c r="Q283" s="45">
        <f>'Single-Family'!Q283+'Multi-Family'!X283+'Non-Residential - New Const'!Q284</f>
        <v>0</v>
      </c>
      <c r="R283" s="45">
        <f>'Single-Family'!R283+'Multi-Family'!Z283+'Non-Residential - New Const'!R284</f>
        <v>0</v>
      </c>
      <c r="S283" s="45">
        <f>'Single-Family'!S283+'Multi-Family'!AA283+'Non-Residential - New Const'!S284</f>
        <v>0</v>
      </c>
      <c r="T283" s="45">
        <f>'Single-Family'!T283+'Multi-Family'!AC283+'Non-Residential - New Const'!T284</f>
        <v>0</v>
      </c>
      <c r="U283" s="21">
        <f t="shared" si="105"/>
        <v>0</v>
      </c>
      <c r="V283" s="22">
        <f t="shared" si="106"/>
        <v>0</v>
      </c>
      <c r="W283" s="19">
        <f>U283-Total!U270</f>
        <v>-427</v>
      </c>
      <c r="X283" s="13">
        <f>W283/Total!U270</f>
        <v>-1</v>
      </c>
      <c r="Y283" s="12">
        <f>V283-Total!V270</f>
        <v>-164230163.56999999</v>
      </c>
      <c r="Z283" s="13">
        <f>Y283/Total!V270</f>
        <v>-1</v>
      </c>
      <c r="AA283" s="12">
        <f t="shared" si="107"/>
        <v>-712869870.82999992</v>
      </c>
    </row>
    <row r="284" spans="1:40" x14ac:dyDescent="0.2">
      <c r="A284" s="26" t="s">
        <v>24</v>
      </c>
      <c r="B284" s="9">
        <v>2025</v>
      </c>
      <c r="C284" s="45">
        <f>'Single-Family'!C284+'Multi-Family'!C284+'Non-Residential - New Const'!C285</f>
        <v>0</v>
      </c>
      <c r="D284" s="45">
        <f>'Single-Family'!D284+'Multi-Family'!E284+'Non-Residential - New Const'!D285</f>
        <v>0</v>
      </c>
      <c r="E284" s="45">
        <f>'Single-Family'!E284+'Multi-Family'!F284+'Non-Residential - New Const'!E285</f>
        <v>0</v>
      </c>
      <c r="F284" s="45">
        <f>'Single-Family'!F284+'Multi-Family'!H284+'Non-Residential - New Const'!F285</f>
        <v>0</v>
      </c>
      <c r="G284" s="45">
        <f>'Single-Family'!G284+'Multi-Family'!I284+'Non-Residential - New Const'!G285</f>
        <v>0</v>
      </c>
      <c r="H284" s="45">
        <f>'Single-Family'!H284+'Multi-Family'!K284+'Non-Residential - New Const'!H285</f>
        <v>0</v>
      </c>
      <c r="I284" s="45">
        <f>'Single-Family'!I284+'Multi-Family'!L284+'Non-Residential - New Const'!I285</f>
        <v>0</v>
      </c>
      <c r="J284" s="45">
        <f>'Single-Family'!J284+'Multi-Family'!N284+'Non-Residential - New Const'!J285</f>
        <v>0</v>
      </c>
      <c r="K284" s="45">
        <f>'Single-Family'!K284+'Multi-Family'!O284+'Non-Residential - New Const'!K285</f>
        <v>0</v>
      </c>
      <c r="L284" s="45">
        <f>'Single-Family'!L284+'Multi-Family'!Q284+'Non-Residential - New Const'!L285</f>
        <v>0</v>
      </c>
      <c r="M284" s="45">
        <f>'Single-Family'!M284+'Multi-Family'!R284+'Non-Residential - New Const'!M285</f>
        <v>0</v>
      </c>
      <c r="N284" s="45">
        <f>'Single-Family'!N284+'Multi-Family'!T284+'Non-Residential - New Const'!N285</f>
        <v>0</v>
      </c>
      <c r="O284" s="45">
        <f>'Single-Family'!O284+'Multi-Family'!U284+'Non-Residential - New Const'!O285</f>
        <v>0</v>
      </c>
      <c r="P284" s="45">
        <f>'Single-Family'!P284+'Multi-Family'!W284+'Non-Residential - New Const'!P285</f>
        <v>0</v>
      </c>
      <c r="Q284" s="45">
        <f>'Single-Family'!Q284+'Multi-Family'!X284+'Non-Residential - New Const'!Q285</f>
        <v>0</v>
      </c>
      <c r="R284" s="45">
        <f>'Single-Family'!R284+'Multi-Family'!Z284+'Non-Residential - New Const'!R285</f>
        <v>0</v>
      </c>
      <c r="S284" s="45">
        <f>'Single-Family'!S284+'Multi-Family'!AA284+'Non-Residential - New Const'!S285</f>
        <v>0</v>
      </c>
      <c r="T284" s="45">
        <f>'Single-Family'!T284+'Multi-Family'!AC284+'Non-Residential - New Const'!T285</f>
        <v>0</v>
      </c>
      <c r="U284" s="21">
        <f t="shared" si="105"/>
        <v>0</v>
      </c>
      <c r="V284" s="22">
        <f t="shared" si="106"/>
        <v>0</v>
      </c>
      <c r="W284" s="19">
        <f>U284-Total!U271</f>
        <v>-328</v>
      </c>
      <c r="X284" s="13">
        <f>W284/Total!U271</f>
        <v>-1</v>
      </c>
      <c r="Y284" s="12">
        <f>V284-Total!V271</f>
        <v>-88746269.24000001</v>
      </c>
      <c r="Z284" s="13">
        <f>Y284/Total!V271</f>
        <v>-1</v>
      </c>
      <c r="AA284" s="12">
        <f t="shared" si="107"/>
        <v>-801616140.06999993</v>
      </c>
    </row>
    <row r="285" spans="1:40" x14ac:dyDescent="0.2">
      <c r="A285" s="26" t="s">
        <v>25</v>
      </c>
      <c r="B285" s="9">
        <v>2025</v>
      </c>
      <c r="C285" s="45">
        <f>'Single-Family'!C285+'Multi-Family'!C285+'Non-Residential - New Const'!C286</f>
        <v>0</v>
      </c>
      <c r="D285" s="45">
        <f>'Single-Family'!D285+'Multi-Family'!E285+'Non-Residential - New Const'!D286</f>
        <v>0</v>
      </c>
      <c r="E285" s="45">
        <f>'Single-Family'!E285+'Multi-Family'!F285+'Non-Residential - New Const'!E286</f>
        <v>0</v>
      </c>
      <c r="F285" s="45">
        <f>'Single-Family'!F285+'Multi-Family'!H285+'Non-Residential - New Const'!F286</f>
        <v>0</v>
      </c>
      <c r="G285" s="45">
        <f>'Single-Family'!G285+'Multi-Family'!I285+'Non-Residential - New Const'!G286</f>
        <v>0</v>
      </c>
      <c r="H285" s="45">
        <f>'Single-Family'!H285+'Multi-Family'!K285+'Non-Residential - New Const'!H286</f>
        <v>0</v>
      </c>
      <c r="I285" s="45">
        <f>'Single-Family'!I285+'Multi-Family'!L285+'Non-Residential - New Const'!I286</f>
        <v>0</v>
      </c>
      <c r="J285" s="45">
        <f>'Single-Family'!J285+'Multi-Family'!N285+'Non-Residential - New Const'!J286</f>
        <v>0</v>
      </c>
      <c r="K285" s="45">
        <f>'Single-Family'!K285+'Multi-Family'!O285+'Non-Residential - New Const'!K286</f>
        <v>0</v>
      </c>
      <c r="L285" s="45">
        <f>'Single-Family'!L285+'Multi-Family'!Q285+'Non-Residential - New Const'!L286</f>
        <v>0</v>
      </c>
      <c r="M285" s="45">
        <f>'Single-Family'!M285+'Multi-Family'!R285+'Non-Residential - New Const'!M286</f>
        <v>0</v>
      </c>
      <c r="N285" s="45">
        <f>'Single-Family'!N285+'Multi-Family'!T285+'Non-Residential - New Const'!N286</f>
        <v>0</v>
      </c>
      <c r="O285" s="45">
        <f>'Single-Family'!O285+'Multi-Family'!U285+'Non-Residential - New Const'!O286</f>
        <v>0</v>
      </c>
      <c r="P285" s="45">
        <f>'Single-Family'!P285+'Multi-Family'!W285+'Non-Residential - New Const'!P286</f>
        <v>0</v>
      </c>
      <c r="Q285" s="45">
        <f>'Single-Family'!Q285+'Multi-Family'!X285+'Non-Residential - New Const'!Q286</f>
        <v>0</v>
      </c>
      <c r="R285" s="45">
        <f>'Single-Family'!R285+'Multi-Family'!Z285+'Non-Residential - New Const'!R286</f>
        <v>0</v>
      </c>
      <c r="S285" s="45">
        <f>'Single-Family'!S285+'Multi-Family'!AA285+'Non-Residential - New Const'!S286</f>
        <v>0</v>
      </c>
      <c r="T285" s="45">
        <f>'Single-Family'!T285+'Multi-Family'!AC285+'Non-Residential - New Const'!T286</f>
        <v>0</v>
      </c>
      <c r="U285" s="21">
        <f t="shared" si="105"/>
        <v>0</v>
      </c>
      <c r="V285" s="22">
        <f t="shared" si="106"/>
        <v>0</v>
      </c>
      <c r="W285" s="19">
        <f>U285-Total!U272</f>
        <v>-322</v>
      </c>
      <c r="X285" s="13">
        <f>W285/Total!U272</f>
        <v>-1</v>
      </c>
      <c r="Y285" s="12">
        <f>V285-Total!V272</f>
        <v>-176439550.67000002</v>
      </c>
      <c r="Z285" s="13">
        <f>Y285/Total!V272</f>
        <v>-1</v>
      </c>
      <c r="AA285" s="12">
        <f t="shared" si="107"/>
        <v>-978055690.74000001</v>
      </c>
    </row>
    <row r="286" spans="1:40" x14ac:dyDescent="0.2">
      <c r="A286" s="26" t="s">
        <v>26</v>
      </c>
      <c r="B286" s="9">
        <v>2025</v>
      </c>
      <c r="C286" s="45">
        <f>'Single-Family'!C286+'Multi-Family'!C286+'Non-Residential - New Const'!C287</f>
        <v>0</v>
      </c>
      <c r="D286" s="45">
        <f>'Single-Family'!D286+'Multi-Family'!E286+'Non-Residential - New Const'!D287</f>
        <v>0</v>
      </c>
      <c r="E286" s="45">
        <f>'Single-Family'!E286+'Multi-Family'!F286+'Non-Residential - New Const'!E287</f>
        <v>0</v>
      </c>
      <c r="F286" s="45">
        <f>'Single-Family'!F286+'Multi-Family'!H286+'Non-Residential - New Const'!F287</f>
        <v>0</v>
      </c>
      <c r="G286" s="45">
        <f>'Single-Family'!G286+'Multi-Family'!I286+'Non-Residential - New Const'!G287</f>
        <v>0</v>
      </c>
      <c r="H286" s="45">
        <f>'Single-Family'!H286+'Multi-Family'!K286+'Non-Residential - New Const'!H287</f>
        <v>0</v>
      </c>
      <c r="I286" s="45">
        <f>'Single-Family'!I286+'Multi-Family'!L286+'Non-Residential - New Const'!I287</f>
        <v>0</v>
      </c>
      <c r="J286" s="45">
        <f>'Single-Family'!J286+'Multi-Family'!N286+'Non-Residential - New Const'!J287</f>
        <v>0</v>
      </c>
      <c r="K286" s="45">
        <f>'Single-Family'!K286+'Multi-Family'!O286+'Non-Residential - New Const'!K287</f>
        <v>0</v>
      </c>
      <c r="L286" s="45">
        <f>'Single-Family'!L286+'Multi-Family'!Q286+'Non-Residential - New Const'!L287</f>
        <v>0</v>
      </c>
      <c r="M286" s="45">
        <f>'Single-Family'!M286+'Multi-Family'!R286+'Non-Residential - New Const'!M287</f>
        <v>0</v>
      </c>
      <c r="N286" s="45">
        <f>'Single-Family'!N286+'Multi-Family'!T286+'Non-Residential - New Const'!N287</f>
        <v>0</v>
      </c>
      <c r="O286" s="45">
        <f>'Single-Family'!O286+'Multi-Family'!U286+'Non-Residential - New Const'!O287</f>
        <v>0</v>
      </c>
      <c r="P286" s="45">
        <f>'Single-Family'!P286+'Multi-Family'!W286+'Non-Residential - New Const'!P287</f>
        <v>0</v>
      </c>
      <c r="Q286" s="45">
        <f>'Single-Family'!Q286+'Multi-Family'!X286+'Non-Residential - New Const'!Q287</f>
        <v>0</v>
      </c>
      <c r="R286" s="45">
        <f>'Single-Family'!R286+'Multi-Family'!Z286+'Non-Residential - New Const'!R287</f>
        <v>0</v>
      </c>
      <c r="S286" s="45">
        <f>'Single-Family'!S286+'Multi-Family'!AA286+'Non-Residential - New Const'!S287</f>
        <v>0</v>
      </c>
      <c r="T286" s="45">
        <f>'Single-Family'!T286+'Multi-Family'!AC286+'Non-Residential - New Const'!T287</f>
        <v>0</v>
      </c>
      <c r="U286" s="21">
        <f t="shared" si="105"/>
        <v>0</v>
      </c>
      <c r="V286" s="22">
        <f t="shared" si="106"/>
        <v>0</v>
      </c>
      <c r="W286" s="19">
        <f>U286-Total!U273</f>
        <v>-275</v>
      </c>
      <c r="X286" s="13">
        <f>W286/Total!U273</f>
        <v>-1</v>
      </c>
      <c r="Y286" s="12">
        <f>V286-Total!V273</f>
        <v>-620274547.96000004</v>
      </c>
      <c r="Z286" s="13">
        <f>Y286/Total!V273</f>
        <v>-1</v>
      </c>
      <c r="AA286" s="12">
        <f t="shared" si="107"/>
        <v>-1598330238.7</v>
      </c>
    </row>
    <row r="287" spans="1:40" x14ac:dyDescent="0.2">
      <c r="A287" s="26" t="s">
        <v>27</v>
      </c>
      <c r="B287" s="9">
        <v>2025</v>
      </c>
      <c r="C287" s="45">
        <f>'Single-Family'!C287+'Multi-Family'!C287+'Non-Residential - New Const'!C288</f>
        <v>0</v>
      </c>
      <c r="D287" s="45">
        <f>'Single-Family'!D287+'Multi-Family'!E287+'Non-Residential - New Const'!D288</f>
        <v>0</v>
      </c>
      <c r="E287" s="45">
        <f>'Single-Family'!E287+'Multi-Family'!F287+'Non-Residential - New Const'!E288</f>
        <v>0</v>
      </c>
      <c r="F287" s="45">
        <f>'Single-Family'!F287+'Multi-Family'!H287+'Non-Residential - New Const'!F288</f>
        <v>0</v>
      </c>
      <c r="G287" s="45">
        <f>'Single-Family'!G287+'Multi-Family'!I287+'Non-Residential - New Const'!G288</f>
        <v>0</v>
      </c>
      <c r="H287" s="45">
        <f>'Single-Family'!H287+'Multi-Family'!K287+'Non-Residential - New Const'!H288</f>
        <v>0</v>
      </c>
      <c r="I287" s="45">
        <f>'Single-Family'!I287+'Multi-Family'!L287+'Non-Residential - New Const'!I288</f>
        <v>0</v>
      </c>
      <c r="J287" s="45">
        <f>'Single-Family'!J287+'Multi-Family'!N287+'Non-Residential - New Const'!J288</f>
        <v>0</v>
      </c>
      <c r="K287" s="45">
        <f>'Single-Family'!K287+'Multi-Family'!O287+'Non-Residential - New Const'!K288</f>
        <v>0</v>
      </c>
      <c r="L287" s="45">
        <f>'Single-Family'!L287+'Multi-Family'!Q287+'Non-Residential - New Const'!L288</f>
        <v>0</v>
      </c>
      <c r="M287" s="45">
        <f>'Single-Family'!M287+'Multi-Family'!R287+'Non-Residential - New Const'!M288</f>
        <v>0</v>
      </c>
      <c r="N287" s="45">
        <f>'Single-Family'!N287+'Multi-Family'!T287+'Non-Residential - New Const'!N288</f>
        <v>0</v>
      </c>
      <c r="O287" s="45">
        <f>'Single-Family'!O287+'Multi-Family'!U287+'Non-Residential - New Const'!O288</f>
        <v>0</v>
      </c>
      <c r="P287" s="45">
        <f>'Single-Family'!P287+'Multi-Family'!W287+'Non-Residential - New Const'!P288</f>
        <v>0</v>
      </c>
      <c r="Q287" s="45">
        <f>'Single-Family'!Q287+'Multi-Family'!X287+'Non-Residential - New Const'!Q288</f>
        <v>0</v>
      </c>
      <c r="R287" s="45">
        <f>'Single-Family'!R287+'Multi-Family'!Z287+'Non-Residential - New Const'!R288</f>
        <v>0</v>
      </c>
      <c r="S287" s="45">
        <f>'Single-Family'!S287+'Multi-Family'!AA287+'Non-Residential - New Const'!S288</f>
        <v>0</v>
      </c>
      <c r="T287" s="45">
        <f>'Single-Family'!T287+'Multi-Family'!AC287+'Non-Residential - New Const'!T288</f>
        <v>0</v>
      </c>
      <c r="U287" s="21">
        <f t="shared" si="105"/>
        <v>0</v>
      </c>
      <c r="V287" s="22">
        <f t="shared" si="106"/>
        <v>0</v>
      </c>
      <c r="W287" s="19">
        <f>U287-Total!U274</f>
        <v>-230</v>
      </c>
      <c r="X287" s="13">
        <f>W287/Total!U274</f>
        <v>-1</v>
      </c>
      <c r="Y287" s="12">
        <f>V287-Total!V274</f>
        <v>-116510908.10000001</v>
      </c>
      <c r="Z287" s="13">
        <f>Y287/Total!V274</f>
        <v>-1</v>
      </c>
      <c r="AA287" s="12">
        <f t="shared" si="107"/>
        <v>-1714841146.8</v>
      </c>
    </row>
    <row r="288" spans="1:40" x14ac:dyDescent="0.2">
      <c r="A288" s="26" t="s">
        <v>28</v>
      </c>
      <c r="B288" s="9">
        <v>2025</v>
      </c>
      <c r="C288" s="45">
        <f>'Single-Family'!C288+'Multi-Family'!C288+'Non-Residential - New Const'!C289</f>
        <v>0</v>
      </c>
      <c r="D288" s="45">
        <f>'Single-Family'!D288+'Multi-Family'!E288+'Non-Residential - New Const'!D289</f>
        <v>0</v>
      </c>
      <c r="E288" s="45">
        <f>'Single-Family'!E288+'Multi-Family'!F288+'Non-Residential - New Const'!E289</f>
        <v>0</v>
      </c>
      <c r="F288" s="45">
        <f>'Single-Family'!F288+'Multi-Family'!H288+'Non-Residential - New Const'!F289</f>
        <v>0</v>
      </c>
      <c r="G288" s="45">
        <f>'Single-Family'!G288+'Multi-Family'!I288+'Non-Residential - New Const'!G289</f>
        <v>0</v>
      </c>
      <c r="H288" s="45">
        <f>'Single-Family'!H288+'Multi-Family'!K288+'Non-Residential - New Const'!H289</f>
        <v>0</v>
      </c>
      <c r="I288" s="45">
        <f>'Single-Family'!I288+'Multi-Family'!L288+'Non-Residential - New Const'!I289</f>
        <v>0</v>
      </c>
      <c r="J288" s="45">
        <f>'Single-Family'!J288+'Multi-Family'!N288+'Non-Residential - New Const'!J289</f>
        <v>0</v>
      </c>
      <c r="K288" s="45">
        <f>'Single-Family'!K288+'Multi-Family'!O288+'Non-Residential - New Const'!K289</f>
        <v>0</v>
      </c>
      <c r="L288" s="45">
        <f>'Single-Family'!L288+'Multi-Family'!Q288+'Non-Residential - New Const'!L289</f>
        <v>0</v>
      </c>
      <c r="M288" s="45">
        <f>'Single-Family'!M288+'Multi-Family'!R288+'Non-Residential - New Const'!M289</f>
        <v>0</v>
      </c>
      <c r="N288" s="45">
        <f>'Single-Family'!N288+'Multi-Family'!T288+'Non-Residential - New Const'!N289</f>
        <v>0</v>
      </c>
      <c r="O288" s="45">
        <f>'Single-Family'!O288+'Multi-Family'!U288+'Non-Residential - New Const'!O289</f>
        <v>0</v>
      </c>
      <c r="P288" s="45">
        <f>'Single-Family'!P288+'Multi-Family'!W288+'Non-Residential - New Const'!P289</f>
        <v>0</v>
      </c>
      <c r="Q288" s="45">
        <f>'Single-Family'!Q288+'Multi-Family'!X288+'Non-Residential - New Const'!Q289</f>
        <v>0</v>
      </c>
      <c r="R288" s="45">
        <f>'Single-Family'!R288+'Multi-Family'!Z288+'Non-Residential - New Const'!R289</f>
        <v>0</v>
      </c>
      <c r="S288" s="45">
        <f>'Single-Family'!S288+'Multi-Family'!AA288+'Non-Residential - New Const'!S289</f>
        <v>0</v>
      </c>
      <c r="T288" s="45">
        <f>'Single-Family'!T288+'Multi-Family'!AC288+'Non-Residential - New Const'!T289</f>
        <v>0</v>
      </c>
      <c r="U288" s="21">
        <f t="shared" si="105"/>
        <v>0</v>
      </c>
      <c r="V288" s="22">
        <f t="shared" si="106"/>
        <v>0</v>
      </c>
      <c r="W288" s="19">
        <f>U288-Total!U275</f>
        <v>-197</v>
      </c>
      <c r="X288" s="13">
        <f>W288/Total!U275</f>
        <v>-1</v>
      </c>
      <c r="Y288" s="12">
        <f>V288-Total!V275</f>
        <v>-89354918.180000007</v>
      </c>
      <c r="Z288" s="13">
        <f>Y288/Total!V275</f>
        <v>-1</v>
      </c>
      <c r="AA288" s="12">
        <f>AA287+Y288</f>
        <v>-1804196064.98</v>
      </c>
    </row>
    <row r="289" spans="1:27" ht="13.5" thickBot="1" x14ac:dyDescent="0.25">
      <c r="A289" s="27" t="s">
        <v>29</v>
      </c>
      <c r="B289" s="147">
        <v>2025</v>
      </c>
      <c r="C289" s="148">
        <f>'Single-Family'!C289+'Multi-Family'!C289+'Non-Residential - New Const'!C290</f>
        <v>5</v>
      </c>
      <c r="D289" s="148">
        <f>'Single-Family'!D289+'Multi-Family'!E289+'Non-Residential - New Const'!D290</f>
        <v>643823</v>
      </c>
      <c r="E289" s="148">
        <f>'Single-Family'!E289+'Multi-Family'!F289+'Non-Residential - New Const'!E290</f>
        <v>15</v>
      </c>
      <c r="F289" s="148">
        <f>'Single-Family'!F289+'Multi-Family'!H289+'Non-Residential - New Const'!F290</f>
        <v>4426632</v>
      </c>
      <c r="G289" s="148">
        <f>'Single-Family'!G289+'Multi-Family'!I289+'Non-Residential - New Const'!G290</f>
        <v>391</v>
      </c>
      <c r="H289" s="148">
        <f>'Single-Family'!H289+'Multi-Family'!K289+'Non-Residential - New Const'!H290</f>
        <v>113998149</v>
      </c>
      <c r="I289" s="148">
        <f>'Single-Family'!I289+'Multi-Family'!L289+'Non-Residential - New Const'!I290</f>
        <v>167</v>
      </c>
      <c r="J289" s="148">
        <f>'Single-Family'!J289+'Multi-Family'!N289+'Non-Residential - New Const'!J290</f>
        <v>61285529.140000001</v>
      </c>
      <c r="K289" s="148">
        <f>'Single-Family'!K289+'Multi-Family'!O289+'Non-Residential - New Const'!K289</f>
        <v>2</v>
      </c>
      <c r="L289" s="148">
        <f>'Single-Family'!L289+'Multi-Family'!Q289+'Non-Residential - New Const'!L290</f>
        <v>5781416</v>
      </c>
      <c r="M289" s="148">
        <f>'Single-Family'!M289+'Multi-Family'!R289+'Non-Residential - New Const'!M290</f>
        <v>11</v>
      </c>
      <c r="N289" s="148">
        <f>'Single-Family'!N289+'Multi-Family'!T289+'Non-Residential - New Const'!N290</f>
        <v>2674552</v>
      </c>
      <c r="O289" s="148">
        <f>'Single-Family'!O289+'Multi-Family'!U289+'Non-Residential - New Const'!O290</f>
        <v>4</v>
      </c>
      <c r="P289" s="148">
        <f>'Single-Family'!P289+'Multi-Family'!W289+'Non-Residential - New Const'!P290</f>
        <v>1600000</v>
      </c>
      <c r="Q289" s="148">
        <f>'Single-Family'!Q289+'Multi-Family'!X289+'Non-Residential - New Const'!Q290</f>
        <v>5</v>
      </c>
      <c r="R289" s="148">
        <f>'Single-Family'!R289+'Multi-Family'!Z289+'Non-Residential - New Const'!R290</f>
        <v>1830000</v>
      </c>
      <c r="S289" s="148">
        <f>'Single-Family'!S289+'Multi-Family'!AA289+'Non-Residential - New Const'!S290</f>
        <v>8</v>
      </c>
      <c r="T289" s="148">
        <f>'Single-Family'!T289+'Multi-Family'!AC289+'Non-Residential - New Const'!T290</f>
        <v>7637900</v>
      </c>
      <c r="U289" s="141">
        <f>E289+S289+Q289+O289+M289+K289+I289+G289+C289</f>
        <v>608</v>
      </c>
      <c r="V289" s="142">
        <f>F289+T289+R289+P289+N289+L289+J289+H289+D289</f>
        <v>199878001.13999999</v>
      </c>
      <c r="W289" s="143">
        <f>U289-Total!U276</f>
        <v>-2981</v>
      </c>
      <c r="X289" s="144">
        <f>W289/Total!U276</f>
        <v>-0.83059348007801614</v>
      </c>
      <c r="Y289" s="145">
        <f>V289-Total!V276</f>
        <v>-1834761977.98</v>
      </c>
      <c r="Z289" s="144">
        <f>Y289/Total!V276</f>
        <v>-0.90176247238273133</v>
      </c>
      <c r="AA289" s="145">
        <f>Y289</f>
        <v>-1834761977.98</v>
      </c>
    </row>
    <row r="290" spans="1:27" x14ac:dyDescent="0.2">
      <c r="A290" s="167" t="s">
        <v>56</v>
      </c>
      <c r="B290" s="167"/>
      <c r="C290" s="167"/>
      <c r="D290" s="167"/>
      <c r="E290" s="167"/>
      <c r="F290" s="167"/>
      <c r="G290" s="167"/>
      <c r="H290" s="167"/>
      <c r="I290" s="167"/>
      <c r="J290" s="167"/>
      <c r="K290" s="167"/>
      <c r="L290" s="167"/>
      <c r="M290" s="167"/>
      <c r="N290" s="167"/>
      <c r="O290" s="167"/>
      <c r="P290" s="28"/>
      <c r="Q290" s="28"/>
      <c r="R290" s="28"/>
      <c r="S290" s="28"/>
      <c r="T290" s="28"/>
      <c r="U290" s="28"/>
      <c r="V290" s="28"/>
      <c r="W290" s="28"/>
      <c r="X290" s="28"/>
      <c r="Y290" s="28"/>
      <c r="Z290" s="28"/>
      <c r="AA290" s="28"/>
    </row>
    <row r="291" spans="1:27" x14ac:dyDescent="0.2">
      <c r="A291" s="167"/>
      <c r="B291" s="167"/>
      <c r="C291" s="167"/>
      <c r="D291" s="167"/>
      <c r="E291" s="167"/>
      <c r="F291" s="167"/>
      <c r="G291" s="167"/>
      <c r="H291" s="167"/>
      <c r="I291" s="167"/>
      <c r="J291" s="167"/>
      <c r="K291" s="167"/>
      <c r="L291" s="167"/>
      <c r="M291" s="167"/>
      <c r="N291" s="167"/>
      <c r="O291" s="167"/>
      <c r="P291" s="28"/>
      <c r="Q291" s="28"/>
      <c r="R291" s="28"/>
      <c r="S291" s="28"/>
      <c r="T291" s="28"/>
      <c r="U291" s="28"/>
      <c r="V291" s="28"/>
      <c r="W291" s="28"/>
      <c r="X291" s="28"/>
      <c r="Y291" s="28"/>
      <c r="Z291" s="28"/>
      <c r="AA291" s="28"/>
    </row>
    <row r="292" spans="1:27" ht="15.75" x14ac:dyDescent="0.25">
      <c r="A292" s="30"/>
      <c r="B292" s="31"/>
      <c r="C292" s="31"/>
      <c r="D292" s="31"/>
      <c r="E292" s="31"/>
      <c r="F292" s="31"/>
      <c r="G292" s="31"/>
      <c r="H292" s="31"/>
      <c r="I292" s="31"/>
      <c r="J292" s="31"/>
      <c r="K292" s="31"/>
      <c r="L292" s="31"/>
      <c r="M292" s="31"/>
      <c r="N292" s="31"/>
      <c r="O292" s="31"/>
      <c r="P292" s="28"/>
      <c r="Q292" s="28"/>
      <c r="R292" s="28"/>
      <c r="S292" s="28"/>
      <c r="T292" s="28"/>
      <c r="U292" s="28"/>
      <c r="V292" s="28"/>
      <c r="W292" s="28"/>
      <c r="X292" s="28"/>
      <c r="Y292" s="28"/>
      <c r="Z292" s="28"/>
      <c r="AA292" s="28"/>
    </row>
    <row r="293" spans="1:27" ht="15.75" x14ac:dyDescent="0.25">
      <c r="A293" s="30" t="s">
        <v>42</v>
      </c>
      <c r="B293" s="31"/>
      <c r="C293" s="31"/>
      <c r="D293" s="31"/>
      <c r="E293" s="31"/>
      <c r="F293" s="31"/>
      <c r="G293" s="31"/>
      <c r="H293" s="31"/>
      <c r="I293" s="31"/>
      <c r="J293" s="31"/>
      <c r="K293" s="31"/>
      <c r="L293" s="31"/>
      <c r="M293" s="31"/>
      <c r="N293" s="31"/>
      <c r="O293" s="31"/>
      <c r="P293" s="28"/>
      <c r="Q293" s="28"/>
      <c r="R293" s="28"/>
      <c r="S293" s="28"/>
      <c r="T293" s="28"/>
      <c r="U293" s="28"/>
      <c r="V293" s="28"/>
      <c r="W293" s="28"/>
      <c r="X293" s="28"/>
      <c r="Y293" s="28"/>
      <c r="Z293" s="28"/>
      <c r="AA293" s="28"/>
    </row>
    <row r="294" spans="1:27" ht="15.75" x14ac:dyDescent="0.2">
      <c r="A294" s="32" t="s">
        <v>43</v>
      </c>
      <c r="B294" s="31"/>
      <c r="C294" s="31"/>
      <c r="D294" s="31"/>
      <c r="E294" s="31"/>
      <c r="F294" s="31"/>
      <c r="G294" s="31"/>
      <c r="H294" s="31"/>
      <c r="I294" s="31"/>
      <c r="J294" s="31"/>
      <c r="K294" s="31"/>
      <c r="L294" s="31"/>
      <c r="M294" s="31"/>
      <c r="N294" s="31"/>
      <c r="O294" s="31"/>
      <c r="P294" s="28"/>
      <c r="Q294" s="28"/>
      <c r="R294" s="28"/>
      <c r="S294" s="28"/>
      <c r="T294" s="28"/>
      <c r="U294" s="28"/>
      <c r="V294" s="28"/>
      <c r="W294" s="28"/>
      <c r="X294" s="28"/>
      <c r="Y294" s="28"/>
      <c r="Z294" s="28"/>
      <c r="AA294" s="28"/>
    </row>
    <row r="295" spans="1:27" ht="15.75" x14ac:dyDescent="0.2">
      <c r="A295" s="32" t="s">
        <v>55</v>
      </c>
      <c r="B295" s="31"/>
      <c r="C295" s="31"/>
      <c r="D295" s="31"/>
      <c r="E295" s="31"/>
      <c r="F295" s="31"/>
      <c r="G295" s="31"/>
      <c r="H295" s="31"/>
      <c r="I295" s="31"/>
      <c r="J295" s="31"/>
      <c r="K295" s="31"/>
      <c r="L295" s="31"/>
      <c r="M295" s="31"/>
      <c r="N295" s="31"/>
      <c r="O295" s="31"/>
      <c r="P295" s="28"/>
      <c r="Q295" s="28"/>
      <c r="R295" s="28"/>
      <c r="S295" s="28"/>
      <c r="T295" s="28"/>
      <c r="U295" s="28"/>
      <c r="V295" s="28"/>
      <c r="W295" s="28"/>
      <c r="X295" s="28"/>
      <c r="Y295" s="28"/>
      <c r="Z295" s="28"/>
      <c r="AA295" s="28"/>
    </row>
    <row r="296" spans="1:27" ht="15.75" x14ac:dyDescent="0.2">
      <c r="A296" s="32" t="s">
        <v>45</v>
      </c>
      <c r="B296" s="31"/>
      <c r="C296" s="31"/>
      <c r="D296" s="31"/>
      <c r="E296" s="31"/>
      <c r="F296" s="31"/>
      <c r="G296" s="31"/>
      <c r="H296" s="31"/>
      <c r="I296" s="31"/>
      <c r="J296" s="31"/>
      <c r="K296" s="31"/>
      <c r="L296" s="31"/>
      <c r="M296" s="31"/>
      <c r="N296" s="31"/>
      <c r="O296" s="31"/>
      <c r="P296" s="28"/>
      <c r="Q296" s="28"/>
      <c r="R296" s="28"/>
      <c r="S296" s="28"/>
      <c r="T296" s="28"/>
      <c r="U296" s="28"/>
      <c r="V296" s="28"/>
      <c r="W296" s="28"/>
      <c r="X296" s="28"/>
      <c r="Y296" s="28"/>
      <c r="Z296" s="28"/>
      <c r="AA296" s="28"/>
    </row>
    <row r="297" spans="1:27" ht="15.75" x14ac:dyDescent="0.25">
      <c r="A297" s="33" t="s">
        <v>54</v>
      </c>
      <c r="B297" s="31"/>
      <c r="C297" s="31"/>
      <c r="D297" s="31"/>
      <c r="E297" s="31"/>
      <c r="F297" s="31"/>
      <c r="G297" s="31"/>
      <c r="H297" s="31"/>
      <c r="I297" s="31"/>
      <c r="J297" s="31"/>
      <c r="K297" s="31"/>
      <c r="L297" s="31"/>
      <c r="M297" s="31"/>
      <c r="N297" s="31"/>
      <c r="O297" s="31"/>
      <c r="P297" s="28"/>
      <c r="Q297" s="28"/>
      <c r="R297" s="28"/>
      <c r="S297" s="28"/>
      <c r="T297" s="28"/>
      <c r="U297" s="28"/>
      <c r="V297" s="28"/>
      <c r="W297" s="28"/>
      <c r="X297" s="28"/>
      <c r="Y297" s="28"/>
      <c r="Z297" s="28"/>
      <c r="AA297" s="28"/>
    </row>
    <row r="303" spans="1:27" x14ac:dyDescent="0.2">
      <c r="C303" s="45"/>
    </row>
  </sheetData>
  <mergeCells count="13">
    <mergeCell ref="U2:V2"/>
    <mergeCell ref="W2:AA2"/>
    <mergeCell ref="A290:O291"/>
    <mergeCell ref="A1:AA1"/>
    <mergeCell ref="C2:D2"/>
    <mergeCell ref="E2:F2"/>
    <mergeCell ref="G2:H2"/>
    <mergeCell ref="I2:J2"/>
    <mergeCell ref="K2:L2"/>
    <mergeCell ref="M2:N2"/>
    <mergeCell ref="O2:P2"/>
    <mergeCell ref="Q2:R2"/>
    <mergeCell ref="S2:T2"/>
  </mergeCells>
  <conditionalFormatting sqref="A186:B186 D186:AA186">
    <cfRule type="expression" dxfId="23" priority="73">
      <formula>MOD(ROW(),2)=1</formula>
    </cfRule>
  </conditionalFormatting>
  <conditionalFormatting sqref="A199:B289">
    <cfRule type="expression" dxfId="22" priority="11">
      <formula>MOD(ROW(),2)=1</formula>
    </cfRule>
  </conditionalFormatting>
  <conditionalFormatting sqref="A4:D146 G17:AA146">
    <cfRule type="expression" dxfId="21" priority="77">
      <formula>MOD(ROW(),2)=1</formula>
    </cfRule>
  </conditionalFormatting>
  <conditionalFormatting sqref="A147:AA185">
    <cfRule type="expression" dxfId="20" priority="74">
      <formula>MOD(ROW(),2)=1</formula>
    </cfRule>
  </conditionalFormatting>
  <conditionalFormatting sqref="A187:AA198">
    <cfRule type="expression" dxfId="19" priority="68">
      <formula>MOD(ROW(),2)=1</formula>
    </cfRule>
  </conditionalFormatting>
  <conditionalFormatting sqref="C199:C211">
    <cfRule type="expression" dxfId="18" priority="69">
      <formula>MOD(ROW(),2)=1</formula>
    </cfRule>
  </conditionalFormatting>
  <conditionalFormatting sqref="C303">
    <cfRule type="expression" dxfId="17" priority="102">
      <formula>MOD(ROW(),2)=1</formula>
    </cfRule>
  </conditionalFormatting>
  <conditionalFormatting sqref="C212:T289">
    <cfRule type="expression" dxfId="16" priority="1">
      <formula>MOD(ROW(),2)=1</formula>
    </cfRule>
  </conditionalFormatting>
  <conditionalFormatting sqref="D199:AA199 D200:T205 D206:D207 D208:T211">
    <cfRule type="expression" dxfId="15" priority="71">
      <formula>MOD(ROW(),2)=1</formula>
    </cfRule>
  </conditionalFormatting>
  <conditionalFormatting sqref="F206:T207 E206:E211">
    <cfRule type="expression" dxfId="14" priority="64">
      <formula>MOD(ROW(),2)=1</formula>
    </cfRule>
  </conditionalFormatting>
  <conditionalFormatting sqref="G4:V16">
    <cfRule type="expression" dxfId="13" priority="87">
      <formula>MOD(ROW(),2)=1</formula>
    </cfRule>
  </conditionalFormatting>
  <conditionalFormatting sqref="U200:AA289">
    <cfRule type="expression" dxfId="12" priority="5">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94"/>
  <sheetViews>
    <sheetView zoomScaleNormal="100" workbookViewId="0">
      <pane xSplit="2" ySplit="3" topLeftCell="C257" activePane="bottomRight" state="frozen"/>
      <selection pane="topRight" activeCell="C1" sqref="C1"/>
      <selection pane="bottomLeft" activeCell="A4" sqref="A4"/>
      <selection pane="bottomRight" activeCell="J284" sqref="J284"/>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68" t="s">
        <v>31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43" s="2" customFormat="1" x14ac:dyDescent="0.2">
      <c r="A2" s="127"/>
      <c r="B2" s="128"/>
      <c r="C2" s="169" t="s">
        <v>1</v>
      </c>
      <c r="D2" s="169"/>
      <c r="E2" s="169" t="s">
        <v>32</v>
      </c>
      <c r="F2" s="169"/>
      <c r="G2" s="169" t="s">
        <v>2</v>
      </c>
      <c r="H2" s="169"/>
      <c r="I2" s="169" t="s">
        <v>3</v>
      </c>
      <c r="J2" s="169"/>
      <c r="K2" s="169" t="s">
        <v>4</v>
      </c>
      <c r="L2" s="169"/>
      <c r="M2" s="169" t="s">
        <v>5</v>
      </c>
      <c r="N2" s="169"/>
      <c r="O2" s="169" t="s">
        <v>6</v>
      </c>
      <c r="P2" s="169"/>
      <c r="Q2" s="169" t="s">
        <v>7</v>
      </c>
      <c r="R2" s="169"/>
      <c r="S2" s="170" t="s">
        <v>8</v>
      </c>
      <c r="T2" s="171"/>
      <c r="U2" s="162" t="s">
        <v>10</v>
      </c>
      <c r="V2" s="163"/>
      <c r="W2" s="164" t="s">
        <v>11</v>
      </c>
      <c r="X2" s="165"/>
      <c r="Y2" s="165"/>
      <c r="Z2" s="165"/>
      <c r="AA2" s="166"/>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6">
        <f>AC213/$AC$137</f>
        <v>34.319611250000001</v>
      </c>
      <c r="AD214" s="146">
        <f t="shared" ref="AD214:AN214" si="70">AD213/$AC$137</f>
        <v>39.289108499999998</v>
      </c>
      <c r="AE214" s="146">
        <f t="shared" si="70"/>
        <v>60.628858909999998</v>
      </c>
      <c r="AF214" s="146">
        <f t="shared" si="70"/>
        <v>40.842337030000003</v>
      </c>
      <c r="AG214" s="146">
        <f t="shared" si="70"/>
        <v>47.639178280000003</v>
      </c>
      <c r="AH214" s="146">
        <f t="shared" si="70"/>
        <v>60.561341050000003</v>
      </c>
      <c r="AI214" s="146">
        <f t="shared" si="70"/>
        <v>63.39592597</v>
      </c>
      <c r="AJ214" s="146">
        <f t="shared" si="70"/>
        <v>67.562702160000001</v>
      </c>
      <c r="AK214" s="146">
        <f t="shared" si="70"/>
        <v>53.555510329999997</v>
      </c>
      <c r="AL214" s="146">
        <f t="shared" si="70"/>
        <v>64.348384629999998</v>
      </c>
      <c r="AM214" s="146">
        <f t="shared" si="70"/>
        <v>48.183722920000001</v>
      </c>
      <c r="AN214" s="146">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7">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6">
        <f>AC226/$AC$137</f>
        <v>43.26238524</v>
      </c>
      <c r="AD227" s="146">
        <f t="shared" ref="AD227:AN227" si="75">AD226/$AC$137</f>
        <v>57.660884750000001</v>
      </c>
      <c r="AE227" s="146">
        <f t="shared" si="75"/>
        <v>63.920969989999996</v>
      </c>
      <c r="AF227" s="146">
        <f t="shared" si="75"/>
        <v>84.476721449999985</v>
      </c>
      <c r="AG227" s="146">
        <f t="shared" si="75"/>
        <v>57.463064129999999</v>
      </c>
      <c r="AH227" s="146">
        <f t="shared" si="75"/>
        <v>76.101755699999984</v>
      </c>
      <c r="AI227" s="146">
        <f t="shared" si="75"/>
        <v>50.77285907000001</v>
      </c>
      <c r="AJ227" s="146">
        <f t="shared" si="75"/>
        <v>53.794614750000001</v>
      </c>
      <c r="AK227" s="146">
        <f t="shared" si="75"/>
        <v>59.624395900000003</v>
      </c>
      <c r="AL227" s="146">
        <f t="shared" si="75"/>
        <v>67.321044819999997</v>
      </c>
      <c r="AM227" s="146">
        <f t="shared" si="75"/>
        <v>55.715830359999998</v>
      </c>
      <c r="AN227" s="146">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7">
        <v>2021</v>
      </c>
      <c r="C237" s="149">
        <f>SUM(C225:C236)</f>
        <v>91</v>
      </c>
      <c r="D237" s="44">
        <f t="shared" ref="D237:V237" si="76">SUM(D225:D236)</f>
        <v>18560257.560000002</v>
      </c>
      <c r="E237" s="149">
        <f>SUM(E225:E236)</f>
        <v>65</v>
      </c>
      <c r="F237" s="44">
        <f t="shared" si="76"/>
        <v>20625577</v>
      </c>
      <c r="G237" s="149">
        <f t="shared" si="76"/>
        <v>1687</v>
      </c>
      <c r="H237" s="44">
        <f t="shared" si="76"/>
        <v>255820030</v>
      </c>
      <c r="I237" s="149">
        <f t="shared" si="76"/>
        <v>1337</v>
      </c>
      <c r="J237" s="44">
        <f t="shared" si="76"/>
        <v>372676279.91000003</v>
      </c>
      <c r="K237" s="149">
        <f t="shared" si="76"/>
        <v>18</v>
      </c>
      <c r="L237" s="44">
        <f t="shared" si="76"/>
        <v>6975800</v>
      </c>
      <c r="M237" s="149">
        <f t="shared" si="76"/>
        <v>91</v>
      </c>
      <c r="N237" s="44">
        <f t="shared" si="76"/>
        <v>24278643</v>
      </c>
      <c r="O237" s="149">
        <f t="shared" si="76"/>
        <v>13</v>
      </c>
      <c r="P237" s="44">
        <f t="shared" si="76"/>
        <v>4552000</v>
      </c>
      <c r="Q237" s="149">
        <f t="shared" si="76"/>
        <v>23</v>
      </c>
      <c r="R237" s="44">
        <f t="shared" si="76"/>
        <v>3045726</v>
      </c>
      <c r="S237" s="149">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0">
        <v>1</v>
      </c>
      <c r="D238" s="150">
        <v>115920</v>
      </c>
      <c r="E238" s="151">
        <v>3</v>
      </c>
      <c r="F238" s="10">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2">
        <v>10</v>
      </c>
      <c r="F239" s="10">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2">
        <v>7</v>
      </c>
      <c r="F240" s="10">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6">
        <f>AC239/$AC$137</f>
        <v>35.384302760000004</v>
      </c>
      <c r="AD240" s="146">
        <f t="shared" ref="AD240:AN240" si="81">AD239/$AC$137</f>
        <v>54.233102459999991</v>
      </c>
      <c r="AE240" s="146">
        <f t="shared" si="81"/>
        <v>80.630763099999996</v>
      </c>
      <c r="AF240" s="146">
        <f t="shared" si="81"/>
        <v>67.99024747</v>
      </c>
      <c r="AG240" s="146">
        <f t="shared" si="81"/>
        <v>51.764105409999999</v>
      </c>
      <c r="AH240" s="146">
        <f t="shared" si="81"/>
        <v>57.57339322</v>
      </c>
      <c r="AI240" s="146">
        <f t="shared" si="81"/>
        <v>43.212919509999999</v>
      </c>
      <c r="AJ240" s="146">
        <f t="shared" si="81"/>
        <v>47.888159439999995</v>
      </c>
      <c r="AK240" s="146">
        <f t="shared" si="81"/>
        <v>39.755194270000004</v>
      </c>
      <c r="AL240" s="146">
        <f t="shared" si="81"/>
        <v>46.937737670000004</v>
      </c>
      <c r="AM240" s="146">
        <f t="shared" si="81"/>
        <v>39.58474717</v>
      </c>
      <c r="AN240" s="146">
        <f t="shared" si="81"/>
        <v>29.036157550000002</v>
      </c>
    </row>
    <row r="241" spans="1:40" x14ac:dyDescent="0.2">
      <c r="A241" s="26" t="s">
        <v>20</v>
      </c>
      <c r="B241" s="9">
        <v>2022</v>
      </c>
      <c r="C241" s="43">
        <v>8</v>
      </c>
      <c r="D241" s="43">
        <v>1812670</v>
      </c>
      <c r="E241" s="152">
        <v>4</v>
      </c>
      <c r="F241" s="10">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2">
        <v>10</v>
      </c>
      <c r="F242" s="10">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2">
        <v>16</v>
      </c>
      <c r="F243" s="10">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2">
        <v>12</v>
      </c>
      <c r="F244" s="10">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2">
        <v>11</v>
      </c>
      <c r="F245" s="10">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2">
        <v>11</v>
      </c>
      <c r="F246" s="10">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2">
        <v>4</v>
      </c>
      <c r="F247" s="10">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2">
        <v>5</v>
      </c>
      <c r="F248" s="10">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2">
        <v>8</v>
      </c>
      <c r="F249" s="10">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49">
        <f>SUM(E238:E249)</f>
        <v>101</v>
      </c>
      <c r="F250" s="44">
        <f t="shared" ref="F250:V250" si="83">SUM(F238:F249)</f>
        <v>29258482</v>
      </c>
      <c r="G250" s="149">
        <f t="shared" si="83"/>
        <v>1211</v>
      </c>
      <c r="H250" s="44">
        <f t="shared" si="83"/>
        <v>201804994</v>
      </c>
      <c r="I250" s="149">
        <f t="shared" si="83"/>
        <v>1063</v>
      </c>
      <c r="J250" s="44">
        <f t="shared" si="83"/>
        <v>304156948.32000005</v>
      </c>
      <c r="K250" s="149">
        <f t="shared" si="83"/>
        <v>16</v>
      </c>
      <c r="L250" s="44">
        <f t="shared" si="83"/>
        <v>7665000</v>
      </c>
      <c r="M250" s="149">
        <f t="shared" si="83"/>
        <v>69</v>
      </c>
      <c r="N250" s="44">
        <f t="shared" si="83"/>
        <v>18641915</v>
      </c>
      <c r="O250" s="149">
        <f t="shared" si="83"/>
        <v>3</v>
      </c>
      <c r="P250" s="44">
        <f t="shared" si="83"/>
        <v>1150000</v>
      </c>
      <c r="Q250" s="149">
        <f t="shared" si="83"/>
        <v>47</v>
      </c>
      <c r="R250" s="44">
        <f t="shared" si="83"/>
        <v>0</v>
      </c>
      <c r="S250" s="149">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0">
        <v>2</v>
      </c>
      <c r="D251" s="150">
        <v>383582</v>
      </c>
      <c r="E251" s="151">
        <v>4</v>
      </c>
      <c r="F251" s="10">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2">
        <v>1</v>
      </c>
      <c r="F252" s="10">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2">
        <v>6</v>
      </c>
      <c r="F253" s="10">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2">
        <v>3</v>
      </c>
      <c r="F254" s="10">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2">
        <v>10</v>
      </c>
      <c r="F255" s="10">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2">
        <v>0</v>
      </c>
      <c r="F256" s="10">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2">
        <v>11</v>
      </c>
      <c r="F257" s="10">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2">
        <v>5</v>
      </c>
      <c r="F258" s="10">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2">
        <v>7</v>
      </c>
      <c r="F259" s="10">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2">
        <v>8</v>
      </c>
      <c r="F260" s="10">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2">
        <v>3</v>
      </c>
      <c r="F261" s="10">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2">
        <v>5</v>
      </c>
      <c r="F262" s="10">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49">
        <f>SUM(E251:E262)</f>
        <v>63</v>
      </c>
      <c r="F263" s="44">
        <f t="shared" ref="F263:V263" si="90">SUM(F251:F262)</f>
        <v>22669546</v>
      </c>
      <c r="G263" s="149">
        <f t="shared" si="90"/>
        <v>1389</v>
      </c>
      <c r="H263" s="44">
        <f t="shared" si="90"/>
        <v>198633478</v>
      </c>
      <c r="I263" s="149">
        <f t="shared" si="90"/>
        <v>1027</v>
      </c>
      <c r="J263" s="44">
        <f t="shared" si="90"/>
        <v>273086582.51999998</v>
      </c>
      <c r="K263" s="149">
        <f t="shared" si="90"/>
        <v>35</v>
      </c>
      <c r="L263" s="44">
        <f t="shared" si="90"/>
        <v>12705693.4</v>
      </c>
      <c r="M263" s="149">
        <f t="shared" si="90"/>
        <v>58</v>
      </c>
      <c r="N263" s="44">
        <f t="shared" si="90"/>
        <v>15777136</v>
      </c>
      <c r="O263" s="149">
        <f t="shared" si="90"/>
        <v>9</v>
      </c>
      <c r="P263" s="44">
        <f t="shared" si="90"/>
        <v>3650000</v>
      </c>
      <c r="Q263" s="149">
        <f t="shared" si="90"/>
        <v>12</v>
      </c>
      <c r="R263" s="44">
        <f t="shared" si="90"/>
        <v>0</v>
      </c>
      <c r="S263" s="149">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0">
        <v>1</v>
      </c>
      <c r="D264" s="150">
        <v>112908</v>
      </c>
      <c r="E264" s="151">
        <v>5</v>
      </c>
      <c r="F264" s="10">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379</v>
      </c>
      <c r="AJ264" s="26">
        <v>301</v>
      </c>
      <c r="AK264" s="26">
        <v>241</v>
      </c>
      <c r="AL264" s="26">
        <v>234</v>
      </c>
      <c r="AM264" s="26">
        <v>197</v>
      </c>
      <c r="AN264" s="26">
        <v>180</v>
      </c>
    </row>
    <row r="265" spans="1:40" x14ac:dyDescent="0.2">
      <c r="A265" s="26" t="s">
        <v>18</v>
      </c>
      <c r="B265" s="9">
        <v>2024</v>
      </c>
      <c r="C265" s="43">
        <v>5</v>
      </c>
      <c r="D265" s="43">
        <v>1023555</v>
      </c>
      <c r="E265" s="152">
        <v>15</v>
      </c>
      <c r="F265" s="10">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63494547.57</v>
      </c>
      <c r="AJ265" s="26">
        <v>66289297.430000007</v>
      </c>
      <c r="AK265" s="26">
        <v>49952020.670000002</v>
      </c>
      <c r="AL265" s="26">
        <v>55401401.960000001</v>
      </c>
      <c r="AM265" s="26">
        <v>43096791.100000001</v>
      </c>
      <c r="AN265" s="26">
        <v>40748493.18</v>
      </c>
    </row>
    <row r="266" spans="1:40" x14ac:dyDescent="0.2">
      <c r="A266" s="26" t="s">
        <v>19</v>
      </c>
      <c r="B266" s="9">
        <v>2024</v>
      </c>
      <c r="C266" s="43">
        <v>3</v>
      </c>
      <c r="D266" s="43">
        <v>432919</v>
      </c>
      <c r="E266" s="152">
        <v>4</v>
      </c>
      <c r="F266" s="10">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63.494547570000002</v>
      </c>
      <c r="AJ266" s="26">
        <f t="shared" si="95"/>
        <v>66.289297430000005</v>
      </c>
      <c r="AK266" s="26">
        <f t="shared" si="95"/>
        <v>49.952020670000003</v>
      </c>
      <c r="AL266" s="26">
        <f t="shared" si="95"/>
        <v>55.401401960000001</v>
      </c>
      <c r="AM266" s="26">
        <f t="shared" si="95"/>
        <v>43.096791100000004</v>
      </c>
      <c r="AN266" s="26">
        <f t="shared" si="95"/>
        <v>40.748493179999997</v>
      </c>
    </row>
    <row r="267" spans="1:40" x14ac:dyDescent="0.2">
      <c r="A267" s="26" t="s">
        <v>20</v>
      </c>
      <c r="B267" s="9">
        <v>2024</v>
      </c>
      <c r="C267" s="43">
        <v>5</v>
      </c>
      <c r="D267" s="43">
        <v>814173</v>
      </c>
      <c r="E267" s="152">
        <v>24</v>
      </c>
      <c r="F267" s="10">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2">
        <v>2</v>
      </c>
      <c r="F268" s="10">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2">
        <v>2</v>
      </c>
      <c r="F269" s="10">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2">
        <v>2</v>
      </c>
      <c r="F270" s="10">
        <v>564990</v>
      </c>
      <c r="G270" s="45">
        <v>244</v>
      </c>
      <c r="H270" s="45">
        <v>25778735</v>
      </c>
      <c r="I270" s="45">
        <v>97</v>
      </c>
      <c r="J270" s="45">
        <v>27271826.82</v>
      </c>
      <c r="K270" s="45">
        <v>4</v>
      </c>
      <c r="L270" s="45">
        <v>1365875</v>
      </c>
      <c r="M270" s="45">
        <v>12</v>
      </c>
      <c r="N270" s="45">
        <v>4099719</v>
      </c>
      <c r="O270" s="45">
        <v>2</v>
      </c>
      <c r="P270" s="45">
        <v>483000</v>
      </c>
      <c r="Q270" s="45">
        <v>1</v>
      </c>
      <c r="R270" s="45">
        <v>400000</v>
      </c>
      <c r="S270" s="45">
        <v>3</v>
      </c>
      <c r="T270" s="45">
        <v>1335296</v>
      </c>
      <c r="U270" s="21">
        <f t="shared" si="92"/>
        <v>379</v>
      </c>
      <c r="V270" s="22">
        <f t="shared" si="96"/>
        <v>63494547.57</v>
      </c>
      <c r="W270" s="19">
        <f>U270-'Single-Family'!U257</f>
        <v>142</v>
      </c>
      <c r="X270" s="13">
        <f>W270/'Single-Family'!U257</f>
        <v>0.59915611814345993</v>
      </c>
      <c r="Y270" s="12">
        <f>V270-'Single-Family'!V257</f>
        <v>10596271.160000004</v>
      </c>
      <c r="Z270" s="13">
        <f>Y270/'Single-Family'!V257</f>
        <v>0.20031411000750232</v>
      </c>
      <c r="AA270" s="12">
        <f t="shared" si="93"/>
        <v>69983276.75999999</v>
      </c>
    </row>
    <row r="271" spans="1:40" x14ac:dyDescent="0.2">
      <c r="A271" s="26" t="s">
        <v>24</v>
      </c>
      <c r="B271" s="9">
        <v>2024</v>
      </c>
      <c r="C271" s="43">
        <v>3</v>
      </c>
      <c r="D271" s="43">
        <v>715477.45</v>
      </c>
      <c r="E271" s="152">
        <v>30</v>
      </c>
      <c r="F271" s="10">
        <v>6315000</v>
      </c>
      <c r="G271" s="45">
        <v>121</v>
      </c>
      <c r="H271" s="45">
        <v>18087020</v>
      </c>
      <c r="I271" s="45">
        <v>123</v>
      </c>
      <c r="J271" s="45">
        <v>34294399.980000004</v>
      </c>
      <c r="K271" s="45">
        <v>7</v>
      </c>
      <c r="L271" s="45">
        <v>2278020</v>
      </c>
      <c r="M271" s="45">
        <v>9</v>
      </c>
      <c r="N271" s="45">
        <v>2351082</v>
      </c>
      <c r="O271" s="45">
        <v>1</v>
      </c>
      <c r="P271" s="45">
        <v>195000</v>
      </c>
      <c r="Q271" s="45">
        <v>1</v>
      </c>
      <c r="R271" s="45">
        <v>500000</v>
      </c>
      <c r="S271" s="45">
        <v>6</v>
      </c>
      <c r="T271" s="45">
        <v>1553298</v>
      </c>
      <c r="U271" s="21">
        <f t="shared" si="92"/>
        <v>301</v>
      </c>
      <c r="V271" s="22">
        <f t="shared" si="96"/>
        <v>66289297.430000007</v>
      </c>
      <c r="W271" s="19">
        <f>U271-'Single-Family'!U258</f>
        <v>8</v>
      </c>
      <c r="X271" s="13">
        <f>W271/'Single-Family'!U258</f>
        <v>2.7303754266211604E-2</v>
      </c>
      <c r="Y271" s="12">
        <f>V271-'Single-Family'!V258</f>
        <v>5777463.0100000054</v>
      </c>
      <c r="Z271" s="13">
        <f>Y271/'Single-Family'!V258</f>
        <v>9.5476580166118277E-2</v>
      </c>
      <c r="AA271" s="12">
        <f t="shared" si="93"/>
        <v>75760739.769999996</v>
      </c>
    </row>
    <row r="272" spans="1:40" x14ac:dyDescent="0.2">
      <c r="A272" s="26" t="s">
        <v>25</v>
      </c>
      <c r="B272" s="9">
        <v>2024</v>
      </c>
      <c r="C272" s="43">
        <v>6</v>
      </c>
      <c r="D272" s="43">
        <v>2340657.69</v>
      </c>
      <c r="E272" s="152">
        <v>2</v>
      </c>
      <c r="F272" s="10">
        <v>400000</v>
      </c>
      <c r="G272" s="45">
        <v>130</v>
      </c>
      <c r="H272" s="45">
        <v>20268189</v>
      </c>
      <c r="I272" s="45">
        <v>86</v>
      </c>
      <c r="J272" s="45">
        <v>23324764.340000004</v>
      </c>
      <c r="K272" s="45">
        <v>3</v>
      </c>
      <c r="L272" s="45">
        <v>856071.64</v>
      </c>
      <c r="M272" s="45">
        <v>5</v>
      </c>
      <c r="N272" s="45">
        <v>1400570</v>
      </c>
      <c r="O272" s="45">
        <v>0</v>
      </c>
      <c r="P272" s="45">
        <v>0</v>
      </c>
      <c r="Q272" s="45">
        <v>4</v>
      </c>
      <c r="R272" s="45">
        <v>0</v>
      </c>
      <c r="S272" s="45">
        <v>5</v>
      </c>
      <c r="T272" s="45">
        <v>1361768</v>
      </c>
      <c r="U272" s="21">
        <f t="shared" si="92"/>
        <v>241</v>
      </c>
      <c r="V272" s="22">
        <f t="shared" si="96"/>
        <v>49952020.670000002</v>
      </c>
      <c r="W272" s="19">
        <f>U272-'Single-Family'!U259</f>
        <v>71</v>
      </c>
      <c r="X272" s="13">
        <f>W272/'Single-Family'!U259</f>
        <v>0.41764705882352943</v>
      </c>
      <c r="Y272" s="12">
        <f>V272-'Single-Family'!V259</f>
        <v>11585971.189999998</v>
      </c>
      <c r="Z272" s="13">
        <f>Y272/'Single-Family'!V259</f>
        <v>0.3019849931653687</v>
      </c>
      <c r="AA272" s="12">
        <f t="shared" si="93"/>
        <v>87346710.959999993</v>
      </c>
    </row>
    <row r="273" spans="1:40" x14ac:dyDescent="0.2">
      <c r="A273" s="26" t="s">
        <v>26</v>
      </c>
      <c r="B273" s="9">
        <v>2024</v>
      </c>
      <c r="C273" s="43">
        <v>8</v>
      </c>
      <c r="D273" s="43">
        <v>1179469</v>
      </c>
      <c r="E273" s="152">
        <v>4</v>
      </c>
      <c r="F273" s="10">
        <v>1104980</v>
      </c>
      <c r="G273" s="45">
        <v>126</v>
      </c>
      <c r="H273" s="45">
        <v>21058644</v>
      </c>
      <c r="I273" s="45">
        <v>66</v>
      </c>
      <c r="J273" s="45">
        <v>19813133.960000001</v>
      </c>
      <c r="K273" s="45">
        <v>2</v>
      </c>
      <c r="L273" s="45">
        <v>493612</v>
      </c>
      <c r="M273" s="45">
        <v>12</v>
      </c>
      <c r="N273" s="45">
        <v>4147655</v>
      </c>
      <c r="O273" s="45">
        <v>3</v>
      </c>
      <c r="P273" s="45">
        <v>1582000</v>
      </c>
      <c r="Q273" s="45">
        <v>3</v>
      </c>
      <c r="R273" s="45">
        <v>930000</v>
      </c>
      <c r="S273" s="45">
        <v>10</v>
      </c>
      <c r="T273" s="45">
        <v>5091908</v>
      </c>
      <c r="U273" s="21">
        <f t="shared" si="92"/>
        <v>234</v>
      </c>
      <c r="V273" s="22">
        <f t="shared" si="96"/>
        <v>55401401.960000001</v>
      </c>
      <c r="W273" s="19">
        <f>U273-'Single-Family'!U260</f>
        <v>-105</v>
      </c>
      <c r="X273" s="13">
        <f>W273/'Single-Family'!U260</f>
        <v>-0.30973451327433627</v>
      </c>
      <c r="Y273" s="12">
        <f>V273-'Single-Family'!V260</f>
        <v>-7337746.3200000003</v>
      </c>
      <c r="Z273" s="13">
        <f>Y273/'Single-Family'!V260</f>
        <v>-0.11695642228441167</v>
      </c>
      <c r="AA273" s="12">
        <f t="shared" si="93"/>
        <v>80008964.639999986</v>
      </c>
    </row>
    <row r="274" spans="1:40" x14ac:dyDescent="0.2">
      <c r="A274" s="26" t="s">
        <v>27</v>
      </c>
      <c r="B274" s="9">
        <v>2024</v>
      </c>
      <c r="C274" s="43">
        <v>7</v>
      </c>
      <c r="D274" s="43">
        <v>1589806.9</v>
      </c>
      <c r="E274" s="152">
        <v>0</v>
      </c>
      <c r="F274" s="10">
        <v>0</v>
      </c>
      <c r="G274" s="45">
        <v>112</v>
      </c>
      <c r="H274" s="45">
        <v>18421432</v>
      </c>
      <c r="I274" s="45">
        <v>55</v>
      </c>
      <c r="J274" s="45">
        <v>14887162.200000003</v>
      </c>
      <c r="K274" s="45">
        <v>4</v>
      </c>
      <c r="L274" s="45">
        <v>1242300</v>
      </c>
      <c r="M274" s="45">
        <v>8</v>
      </c>
      <c r="N274" s="45">
        <v>2909961</v>
      </c>
      <c r="O274" s="45">
        <v>1</v>
      </c>
      <c r="P274" s="45">
        <v>400000</v>
      </c>
      <c r="Q274" s="45">
        <v>5</v>
      </c>
      <c r="R274" s="45">
        <v>1800000</v>
      </c>
      <c r="S274" s="45">
        <v>5</v>
      </c>
      <c r="T274" s="45">
        <v>1846129</v>
      </c>
      <c r="U274" s="21">
        <f t="shared" si="92"/>
        <v>197</v>
      </c>
      <c r="V274" s="22">
        <f t="shared" si="96"/>
        <v>43096791.100000001</v>
      </c>
      <c r="W274" s="19">
        <f>U274-'Single-Family'!U261</f>
        <v>-59</v>
      </c>
      <c r="X274" s="13">
        <f>W274/'Single-Family'!U261</f>
        <v>-0.23046875</v>
      </c>
      <c r="Y274" s="12">
        <f>V274-'Single-Family'!V261</f>
        <v>-11129228.119999997</v>
      </c>
      <c r="Z274" s="13">
        <f>Y274/'Single-Family'!V261</f>
        <v>-0.2052377858468217</v>
      </c>
      <c r="AA274" s="12">
        <f t="shared" si="93"/>
        <v>68879736.519999981</v>
      </c>
    </row>
    <row r="275" spans="1:40" x14ac:dyDescent="0.2">
      <c r="A275" s="26" t="s">
        <v>28</v>
      </c>
      <c r="B275" s="9">
        <v>2024</v>
      </c>
      <c r="C275" s="43">
        <v>4</v>
      </c>
      <c r="D275" s="43">
        <v>839975</v>
      </c>
      <c r="E275" s="152">
        <v>9</v>
      </c>
      <c r="F275" s="10">
        <v>2866500</v>
      </c>
      <c r="G275" s="45">
        <v>95</v>
      </c>
      <c r="H275" s="45">
        <v>14474806</v>
      </c>
      <c r="I275" s="45">
        <v>57</v>
      </c>
      <c r="J275" s="45">
        <v>16804624.18</v>
      </c>
      <c r="K275" s="45">
        <v>1</v>
      </c>
      <c r="L275" s="45">
        <v>360000</v>
      </c>
      <c r="M275" s="45">
        <v>6</v>
      </c>
      <c r="N275" s="45">
        <v>2406020</v>
      </c>
      <c r="O275" s="45">
        <v>3</v>
      </c>
      <c r="P275" s="45">
        <v>1250000</v>
      </c>
      <c r="Q275" s="45">
        <v>2</v>
      </c>
      <c r="R275" s="45">
        <v>725000</v>
      </c>
      <c r="S275" s="45">
        <v>3</v>
      </c>
      <c r="T275" s="45">
        <v>1021568</v>
      </c>
      <c r="U275" s="21">
        <f t="shared" si="92"/>
        <v>180</v>
      </c>
      <c r="V275" s="22">
        <f t="shared" si="96"/>
        <v>40748493.18</v>
      </c>
      <c r="W275" s="19">
        <f>U275-'Single-Family'!U262</f>
        <v>55</v>
      </c>
      <c r="X275" s="13">
        <f>W275/'Single-Family'!U262</f>
        <v>0.44</v>
      </c>
      <c r="Y275" s="12">
        <f>V275-'Single-Family'!V262</f>
        <v>10521889.07</v>
      </c>
      <c r="Z275" s="13">
        <f>Y275/'Single-Family'!V262</f>
        <v>0.34810027059966681</v>
      </c>
      <c r="AA275" s="12">
        <f>AA274+Y275</f>
        <v>79401625.589999974</v>
      </c>
    </row>
    <row r="276" spans="1:40" ht="13.5" thickBot="1" x14ac:dyDescent="0.25">
      <c r="A276" s="27" t="s">
        <v>29</v>
      </c>
      <c r="B276" s="15">
        <v>2024</v>
      </c>
      <c r="C276" s="44">
        <f>SUM(C264:C275)</f>
        <v>61</v>
      </c>
      <c r="D276" s="44">
        <f t="shared" ref="D276" si="97">SUM(D264:D275)</f>
        <v>12443608.790000001</v>
      </c>
      <c r="E276" s="149">
        <f>SUM(E264:E275)</f>
        <v>99</v>
      </c>
      <c r="F276" s="44">
        <f t="shared" ref="F276:T276" si="98">SUM(F264:F275)</f>
        <v>24678235</v>
      </c>
      <c r="G276" s="149">
        <f t="shared" si="98"/>
        <v>1699</v>
      </c>
      <c r="H276" s="44">
        <f t="shared" si="98"/>
        <v>236199875.88</v>
      </c>
      <c r="I276" s="149">
        <f t="shared" si="98"/>
        <v>1051</v>
      </c>
      <c r="J276" s="44">
        <f t="shared" si="98"/>
        <v>290191990.60000002</v>
      </c>
      <c r="K276" s="149">
        <f t="shared" si="98"/>
        <v>53</v>
      </c>
      <c r="L276" s="44">
        <f t="shared" si="98"/>
        <v>16916775.039999999</v>
      </c>
      <c r="M276" s="149">
        <f t="shared" si="98"/>
        <v>78</v>
      </c>
      <c r="N276" s="44">
        <f t="shared" si="98"/>
        <v>24330701</v>
      </c>
      <c r="O276" s="149">
        <f t="shared" si="98"/>
        <v>20</v>
      </c>
      <c r="P276" s="44">
        <f t="shared" si="98"/>
        <v>8120000</v>
      </c>
      <c r="Q276" s="149">
        <f t="shared" si="98"/>
        <v>27</v>
      </c>
      <c r="R276" s="44">
        <f t="shared" si="98"/>
        <v>9032371</v>
      </c>
      <c r="S276" s="149">
        <f t="shared" si="98"/>
        <v>61</v>
      </c>
      <c r="T276" s="16">
        <f t="shared" si="98"/>
        <v>20957146</v>
      </c>
      <c r="U276" s="23">
        <f t="shared" ref="U276:V276" si="99">SUM(U264:U275)</f>
        <v>3149</v>
      </c>
      <c r="V276" s="24">
        <f t="shared" si="99"/>
        <v>642870703.30999994</v>
      </c>
      <c r="W276" s="20">
        <f>U276-'Single-Family'!U263</f>
        <v>417</v>
      </c>
      <c r="X276" s="18">
        <f>W276/'Single-Family'!U263</f>
        <v>0.1526354319180088</v>
      </c>
      <c r="Y276" s="17">
        <f>V276-'Single-Family'!V263</f>
        <v>79401625.589999795</v>
      </c>
      <c r="Z276" s="18">
        <f>Y276/'Single-Family'!V263</f>
        <v>0.1409156752865437</v>
      </c>
      <c r="AA276" s="17">
        <f>Y276</f>
        <v>79401625.589999795</v>
      </c>
    </row>
    <row r="277" spans="1:40" x14ac:dyDescent="0.2">
      <c r="A277" s="26" t="s">
        <v>17</v>
      </c>
      <c r="B277" s="9">
        <v>2025</v>
      </c>
      <c r="C277" s="150">
        <v>4</v>
      </c>
      <c r="D277" s="150">
        <v>487983</v>
      </c>
      <c r="E277" s="151">
        <v>9</v>
      </c>
      <c r="F277" s="10">
        <v>1840000</v>
      </c>
      <c r="G277" s="45">
        <v>255</v>
      </c>
      <c r="H277" s="45">
        <v>27982475</v>
      </c>
      <c r="I277" s="45">
        <v>56</v>
      </c>
      <c r="J277" s="45">
        <v>15415087.609999999</v>
      </c>
      <c r="K277" s="45">
        <v>1</v>
      </c>
      <c r="L277" s="45">
        <v>281416</v>
      </c>
      <c r="M277" s="45">
        <v>3</v>
      </c>
      <c r="N277" s="45">
        <v>770953</v>
      </c>
      <c r="O277" s="45">
        <v>4</v>
      </c>
      <c r="P277" s="45">
        <v>1600000</v>
      </c>
      <c r="Q277" s="45">
        <v>3</v>
      </c>
      <c r="R277" s="45">
        <v>1180000</v>
      </c>
      <c r="S277" s="45">
        <v>2</v>
      </c>
      <c r="T277" s="45">
        <v>604943</v>
      </c>
      <c r="U277" s="21">
        <f>SUM(C277+G277+I277+K277+M277+O277+Q277+S277+E277)</f>
        <v>337</v>
      </c>
      <c r="V277" s="22">
        <f t="shared" ref="V277" si="100">SUM(D277+H277+J277+L277+N277+P277+R277+T277+F277)</f>
        <v>50162857.609999999</v>
      </c>
      <c r="W277" s="19">
        <f>U277-'Single-Family'!U264</f>
        <v>200</v>
      </c>
      <c r="X277" s="13">
        <f>W277/'Single-Family'!U264</f>
        <v>1.4598540145985401</v>
      </c>
      <c r="Y277" s="12">
        <f>V277-'Single-Family'!V264</f>
        <v>21587369.649999999</v>
      </c>
      <c r="Z277" s="13">
        <f>Y277/'Single-Family'!V264</f>
        <v>0.75545060438575962</v>
      </c>
      <c r="AA277" s="12">
        <f>Y277</f>
        <v>21587369.649999999</v>
      </c>
      <c r="AC277" s="26">
        <f t="array" ref="AC277:AN278">TRANSPOSE(U277:V288)</f>
        <v>337</v>
      </c>
      <c r="AD277" s="26">
        <v>207</v>
      </c>
      <c r="AE277" s="26">
        <v>0</v>
      </c>
      <c r="AF277" s="26">
        <v>0</v>
      </c>
      <c r="AG277" s="26">
        <v>0</v>
      </c>
      <c r="AH277" s="26">
        <v>0</v>
      </c>
      <c r="AI277" s="26">
        <v>0</v>
      </c>
      <c r="AJ277" s="26">
        <v>0</v>
      </c>
      <c r="AK277" s="26">
        <v>0</v>
      </c>
      <c r="AL277" s="26">
        <v>0</v>
      </c>
      <c r="AM277" s="26">
        <v>0</v>
      </c>
      <c r="AN277" s="26">
        <v>0</v>
      </c>
    </row>
    <row r="278" spans="1:40" x14ac:dyDescent="0.2">
      <c r="A278" s="26" t="s">
        <v>18</v>
      </c>
      <c r="B278" s="9">
        <v>2025</v>
      </c>
      <c r="C278" s="43">
        <v>1</v>
      </c>
      <c r="D278" s="43">
        <v>155840</v>
      </c>
      <c r="E278" s="152">
        <v>5</v>
      </c>
      <c r="F278" s="10">
        <v>1500000</v>
      </c>
      <c r="G278" s="45">
        <v>86</v>
      </c>
      <c r="H278" s="45">
        <v>14324500</v>
      </c>
      <c r="I278" s="45">
        <v>103</v>
      </c>
      <c r="J278" s="45">
        <v>27159381.530000001</v>
      </c>
      <c r="K278" s="45">
        <v>0</v>
      </c>
      <c r="L278" s="45">
        <v>0</v>
      </c>
      <c r="M278" s="45">
        <v>7</v>
      </c>
      <c r="N278" s="45">
        <v>1903599</v>
      </c>
      <c r="O278" s="45">
        <v>0</v>
      </c>
      <c r="P278" s="45">
        <v>0</v>
      </c>
      <c r="Q278" s="45">
        <v>2</v>
      </c>
      <c r="R278" s="45">
        <v>650000</v>
      </c>
      <c r="S278" s="45">
        <v>3</v>
      </c>
      <c r="T278" s="45">
        <v>999291</v>
      </c>
      <c r="U278" s="21">
        <f t="shared" ref="U278:U288" si="101">SUM(C278+G278+I278+K278+M278+O278+Q278+S278+E278)</f>
        <v>207</v>
      </c>
      <c r="V278" s="22">
        <f>SUM(D278+H278+J278+L278+N278+P278+R278+T278+F278)</f>
        <v>46692611.530000001</v>
      </c>
      <c r="W278" s="19">
        <f>U278-'Single-Family'!U265</f>
        <v>-181</v>
      </c>
      <c r="X278" s="13">
        <f>W278/'Single-Family'!U265</f>
        <v>-0.46649484536082475</v>
      </c>
      <c r="Y278" s="12">
        <f>V278-'Single-Family'!V265</f>
        <v>-15253111.960000001</v>
      </c>
      <c r="Z278" s="13">
        <f>Y278/'Single-Family'!V265</f>
        <v>-0.24623349443101322</v>
      </c>
      <c r="AA278" s="12">
        <f t="shared" ref="AA278:AA287" si="102">AA277+Y278</f>
        <v>6334257.6899999976</v>
      </c>
      <c r="AC278" s="26">
        <v>50162857.609999999</v>
      </c>
      <c r="AD278" s="26">
        <v>46692611.530000001</v>
      </c>
      <c r="AE278" s="26">
        <v>0</v>
      </c>
      <c r="AF278" s="26">
        <v>0</v>
      </c>
      <c r="AG278" s="26">
        <v>0</v>
      </c>
      <c r="AH278" s="26">
        <v>0</v>
      </c>
      <c r="AI278" s="26">
        <v>0</v>
      </c>
      <c r="AJ278" s="26">
        <v>0</v>
      </c>
      <c r="AK278" s="26">
        <v>0</v>
      </c>
      <c r="AL278" s="26">
        <v>0</v>
      </c>
      <c r="AM278" s="26">
        <v>0</v>
      </c>
      <c r="AN278" s="26">
        <v>0</v>
      </c>
    </row>
    <row r="279" spans="1:40" x14ac:dyDescent="0.2">
      <c r="A279" s="26" t="s">
        <v>19</v>
      </c>
      <c r="B279" s="9">
        <v>2025</v>
      </c>
      <c r="C279" s="43">
        <v>0</v>
      </c>
      <c r="D279" s="43">
        <v>0</v>
      </c>
      <c r="E279" s="152">
        <v>0</v>
      </c>
      <c r="F279" s="10">
        <v>0</v>
      </c>
      <c r="G279" s="45">
        <v>0</v>
      </c>
      <c r="H279" s="45">
        <v>0</v>
      </c>
      <c r="I279" s="45">
        <v>0</v>
      </c>
      <c r="J279" s="45">
        <v>0</v>
      </c>
      <c r="K279" s="45">
        <v>0</v>
      </c>
      <c r="L279" s="45">
        <v>0</v>
      </c>
      <c r="M279" s="45">
        <v>0</v>
      </c>
      <c r="N279" s="45">
        <v>0</v>
      </c>
      <c r="O279" s="45">
        <v>0</v>
      </c>
      <c r="P279" s="45">
        <v>0</v>
      </c>
      <c r="Q279" s="45">
        <v>0</v>
      </c>
      <c r="R279" s="45">
        <v>0</v>
      </c>
      <c r="S279" s="45">
        <v>0</v>
      </c>
      <c r="T279" s="45">
        <v>0</v>
      </c>
      <c r="U279" s="21">
        <f t="shared" si="101"/>
        <v>0</v>
      </c>
      <c r="V279" s="22">
        <f t="shared" ref="V279" si="103">SUM(D279+H279+J279+L279+N279+P279+R279+T279+F279)</f>
        <v>0</v>
      </c>
      <c r="W279" s="19">
        <f>U279-'Single-Family'!U266</f>
        <v>-300</v>
      </c>
      <c r="X279" s="13">
        <f>W279/'Single-Family'!U266</f>
        <v>-1</v>
      </c>
      <c r="Y279" s="12">
        <f>V279-'Single-Family'!V266</f>
        <v>-58446881.409999996</v>
      </c>
      <c r="Z279" s="13">
        <f>Y279/'Single-Family'!V266</f>
        <v>-1</v>
      </c>
      <c r="AA279" s="12">
        <f t="shared" si="102"/>
        <v>-52112623.719999999</v>
      </c>
      <c r="AC279" s="26">
        <f>AC278/$AC$137</f>
        <v>50.162857609999996</v>
      </c>
      <c r="AD279" s="26">
        <f t="shared" ref="AD279:AN279" si="104">AD278/$AC$137</f>
        <v>46.692611530000001</v>
      </c>
      <c r="AE279" s="26">
        <f t="shared" si="104"/>
        <v>0</v>
      </c>
      <c r="AF279" s="26">
        <f t="shared" si="104"/>
        <v>0</v>
      </c>
      <c r="AG279" s="26">
        <f t="shared" si="104"/>
        <v>0</v>
      </c>
      <c r="AH279" s="26">
        <f t="shared" si="104"/>
        <v>0</v>
      </c>
      <c r="AI279" s="26">
        <f t="shared" si="104"/>
        <v>0</v>
      </c>
      <c r="AJ279" s="26">
        <f t="shared" si="104"/>
        <v>0</v>
      </c>
      <c r="AK279" s="26">
        <f t="shared" si="104"/>
        <v>0</v>
      </c>
      <c r="AL279" s="26">
        <f t="shared" si="104"/>
        <v>0</v>
      </c>
      <c r="AM279" s="26">
        <f t="shared" si="104"/>
        <v>0</v>
      </c>
      <c r="AN279" s="26">
        <f t="shared" si="104"/>
        <v>0</v>
      </c>
    </row>
    <row r="280" spans="1:40" x14ac:dyDescent="0.2">
      <c r="A280" s="26" t="s">
        <v>20</v>
      </c>
      <c r="B280" s="9">
        <v>2025</v>
      </c>
      <c r="C280" s="43">
        <v>0</v>
      </c>
      <c r="D280" s="43">
        <v>0</v>
      </c>
      <c r="E280" s="152">
        <v>0</v>
      </c>
      <c r="F280" s="10">
        <v>0</v>
      </c>
      <c r="G280" s="45">
        <v>0</v>
      </c>
      <c r="H280" s="45">
        <v>0</v>
      </c>
      <c r="I280" s="45">
        <v>0</v>
      </c>
      <c r="J280" s="45">
        <v>0</v>
      </c>
      <c r="K280" s="45">
        <v>0</v>
      </c>
      <c r="L280" s="45">
        <v>0</v>
      </c>
      <c r="M280" s="45">
        <v>0</v>
      </c>
      <c r="N280" s="45">
        <v>0</v>
      </c>
      <c r="O280" s="45">
        <v>0</v>
      </c>
      <c r="P280" s="45">
        <v>0</v>
      </c>
      <c r="Q280" s="45">
        <v>0</v>
      </c>
      <c r="R280" s="45">
        <v>0</v>
      </c>
      <c r="S280" s="45">
        <v>0</v>
      </c>
      <c r="T280" s="45">
        <v>0</v>
      </c>
      <c r="U280" s="21">
        <f t="shared" si="101"/>
        <v>0</v>
      </c>
      <c r="V280" s="22">
        <f>SUM(D280+H280+J280+L280+N280+P280+R280+T280+F280)</f>
        <v>0</v>
      </c>
      <c r="W280" s="19">
        <f>U280-'Single-Family'!U267</f>
        <v>-321</v>
      </c>
      <c r="X280" s="13">
        <f>W280/'Single-Family'!U267</f>
        <v>-1</v>
      </c>
      <c r="Y280" s="12">
        <f>V280-'Single-Family'!V267</f>
        <v>-68340480.949999988</v>
      </c>
      <c r="Z280" s="13">
        <f>Y280/'Single-Family'!V267</f>
        <v>-1</v>
      </c>
      <c r="AA280" s="12">
        <f t="shared" si="102"/>
        <v>-120453104.66999999</v>
      </c>
    </row>
    <row r="281" spans="1:40" x14ac:dyDescent="0.2">
      <c r="A281" s="26" t="s">
        <v>21</v>
      </c>
      <c r="B281" s="9">
        <v>2025</v>
      </c>
      <c r="C281" s="43">
        <v>0</v>
      </c>
      <c r="D281" s="43">
        <v>0</v>
      </c>
      <c r="E281" s="152">
        <v>0</v>
      </c>
      <c r="F281" s="10">
        <v>0</v>
      </c>
      <c r="G281" s="45">
        <v>0</v>
      </c>
      <c r="H281" s="45">
        <v>0</v>
      </c>
      <c r="I281" s="45">
        <v>0</v>
      </c>
      <c r="J281" s="45">
        <v>0</v>
      </c>
      <c r="K281" s="45">
        <v>0</v>
      </c>
      <c r="L281" s="45">
        <v>0</v>
      </c>
      <c r="M281" s="45">
        <v>0</v>
      </c>
      <c r="N281" s="45">
        <v>0</v>
      </c>
      <c r="O281" s="45">
        <v>0</v>
      </c>
      <c r="P281" s="45">
        <v>0</v>
      </c>
      <c r="Q281" s="45">
        <v>0</v>
      </c>
      <c r="R281" s="45">
        <v>0</v>
      </c>
      <c r="S281" s="45">
        <v>0</v>
      </c>
      <c r="T281" s="45">
        <v>0</v>
      </c>
      <c r="U281" s="21">
        <f t="shared" si="101"/>
        <v>0</v>
      </c>
      <c r="V281" s="22">
        <f t="shared" ref="V281:V288" si="105">SUM(D281+H281+J281+L281+N281+P281+R281+T281+F281)</f>
        <v>0</v>
      </c>
      <c r="W281" s="19">
        <f>U281-'Single-Family'!U268</f>
        <v>-239</v>
      </c>
      <c r="X281" s="13">
        <f>W281/'Single-Family'!U268</f>
        <v>-1</v>
      </c>
      <c r="Y281" s="12">
        <f>V281-'Single-Family'!V268</f>
        <v>-56057134.310000002</v>
      </c>
      <c r="Z281" s="13">
        <f>Y281/'Single-Family'!V268</f>
        <v>-1</v>
      </c>
      <c r="AA281" s="12">
        <f t="shared" si="102"/>
        <v>-176510238.97999999</v>
      </c>
    </row>
    <row r="282" spans="1:40" x14ac:dyDescent="0.2">
      <c r="A282" s="26" t="s">
        <v>22</v>
      </c>
      <c r="B282" s="9">
        <v>2025</v>
      </c>
      <c r="C282" s="43">
        <v>0</v>
      </c>
      <c r="D282" s="43">
        <v>0</v>
      </c>
      <c r="E282" s="152">
        <v>0</v>
      </c>
      <c r="F282" s="10">
        <v>0</v>
      </c>
      <c r="G282" s="45">
        <v>0</v>
      </c>
      <c r="H282" s="45">
        <v>0</v>
      </c>
      <c r="I282" s="45">
        <v>0</v>
      </c>
      <c r="J282" s="45">
        <v>0</v>
      </c>
      <c r="K282" s="45">
        <v>0</v>
      </c>
      <c r="L282" s="45">
        <v>0</v>
      </c>
      <c r="M282" s="45">
        <v>0</v>
      </c>
      <c r="N282" s="45">
        <v>0</v>
      </c>
      <c r="O282" s="45">
        <v>0</v>
      </c>
      <c r="P282" s="45">
        <v>0</v>
      </c>
      <c r="Q282" s="45">
        <v>0</v>
      </c>
      <c r="R282" s="45">
        <v>0</v>
      </c>
      <c r="S282" s="45">
        <v>0</v>
      </c>
      <c r="T282" s="45">
        <v>0</v>
      </c>
      <c r="U282" s="21">
        <f t="shared" si="101"/>
        <v>0</v>
      </c>
      <c r="V282" s="22">
        <f t="shared" si="105"/>
        <v>0</v>
      </c>
      <c r="W282" s="19">
        <f>U282-'Single-Family'!U269</f>
        <v>-232</v>
      </c>
      <c r="X282" s="13">
        <f>W282/'Single-Family'!U269</f>
        <v>-1</v>
      </c>
      <c r="Y282" s="12">
        <f>V282-'Single-Family'!V269</f>
        <v>-50522443.280000001</v>
      </c>
      <c r="Z282" s="13">
        <f>Y282/'Single-Family'!V269</f>
        <v>-1</v>
      </c>
      <c r="AA282" s="12">
        <f t="shared" si="102"/>
        <v>-227032682.25999999</v>
      </c>
    </row>
    <row r="283" spans="1:40" x14ac:dyDescent="0.2">
      <c r="A283" s="26" t="s">
        <v>23</v>
      </c>
      <c r="B283" s="9">
        <v>2025</v>
      </c>
      <c r="C283" s="43">
        <v>0</v>
      </c>
      <c r="D283" s="43">
        <v>0</v>
      </c>
      <c r="E283" s="152">
        <v>0</v>
      </c>
      <c r="F283" s="10">
        <v>0</v>
      </c>
      <c r="G283" s="45">
        <v>0</v>
      </c>
      <c r="H283" s="45">
        <v>0</v>
      </c>
      <c r="I283" s="45">
        <v>0</v>
      </c>
      <c r="J283" s="45">
        <v>0</v>
      </c>
      <c r="K283" s="45">
        <v>0</v>
      </c>
      <c r="L283" s="45">
        <v>0</v>
      </c>
      <c r="M283" s="45">
        <v>0</v>
      </c>
      <c r="N283" s="45">
        <v>0</v>
      </c>
      <c r="O283" s="45">
        <v>0</v>
      </c>
      <c r="P283" s="45">
        <v>0</v>
      </c>
      <c r="Q283" s="45">
        <v>0</v>
      </c>
      <c r="R283" s="45">
        <v>0</v>
      </c>
      <c r="S283" s="45">
        <v>0</v>
      </c>
      <c r="T283" s="45">
        <v>0</v>
      </c>
      <c r="U283" s="21">
        <f t="shared" si="101"/>
        <v>0</v>
      </c>
      <c r="V283" s="22">
        <f t="shared" si="105"/>
        <v>0</v>
      </c>
      <c r="W283" s="19">
        <f>U283-'Single-Family'!U270</f>
        <v>-379</v>
      </c>
      <c r="X283" s="13">
        <f>W283/'Single-Family'!U270</f>
        <v>-1</v>
      </c>
      <c r="Y283" s="12">
        <f>V283-'Single-Family'!V270</f>
        <v>-63494547.57</v>
      </c>
      <c r="Z283" s="13">
        <f>Y283/'Single-Family'!V270</f>
        <v>-1</v>
      </c>
      <c r="AA283" s="12">
        <f t="shared" si="102"/>
        <v>-290527229.82999998</v>
      </c>
    </row>
    <row r="284" spans="1:40" x14ac:dyDescent="0.2">
      <c r="A284" s="26" t="s">
        <v>24</v>
      </c>
      <c r="B284" s="9">
        <v>2025</v>
      </c>
      <c r="C284" s="43">
        <v>0</v>
      </c>
      <c r="D284" s="43">
        <v>0</v>
      </c>
      <c r="E284" s="152">
        <v>0</v>
      </c>
      <c r="F284" s="10">
        <v>0</v>
      </c>
      <c r="G284" s="45">
        <v>0</v>
      </c>
      <c r="H284" s="45">
        <v>0</v>
      </c>
      <c r="I284" s="45">
        <v>0</v>
      </c>
      <c r="J284" s="45">
        <v>0</v>
      </c>
      <c r="K284" s="45">
        <v>0</v>
      </c>
      <c r="L284" s="45">
        <v>0</v>
      </c>
      <c r="M284" s="45">
        <v>0</v>
      </c>
      <c r="N284" s="45">
        <v>0</v>
      </c>
      <c r="O284" s="45">
        <v>0</v>
      </c>
      <c r="P284" s="45">
        <v>0</v>
      </c>
      <c r="Q284" s="45">
        <v>0</v>
      </c>
      <c r="R284" s="45">
        <v>0</v>
      </c>
      <c r="S284" s="45">
        <v>0</v>
      </c>
      <c r="T284" s="45">
        <v>0</v>
      </c>
      <c r="U284" s="21">
        <f t="shared" si="101"/>
        <v>0</v>
      </c>
      <c r="V284" s="22">
        <f t="shared" si="105"/>
        <v>0</v>
      </c>
      <c r="W284" s="19">
        <f>U284-'Single-Family'!U271</f>
        <v>-301</v>
      </c>
      <c r="X284" s="13">
        <f>W284/'Single-Family'!U271</f>
        <v>-1</v>
      </c>
      <c r="Y284" s="12">
        <f>V284-'Single-Family'!V271</f>
        <v>-66289297.430000007</v>
      </c>
      <c r="Z284" s="13">
        <f>Y284/'Single-Family'!V271</f>
        <v>-1</v>
      </c>
      <c r="AA284" s="12">
        <f t="shared" si="102"/>
        <v>-356816527.25999999</v>
      </c>
    </row>
    <row r="285" spans="1:40" x14ac:dyDescent="0.2">
      <c r="A285" s="26" t="s">
        <v>25</v>
      </c>
      <c r="B285" s="9">
        <v>2025</v>
      </c>
      <c r="C285" s="43">
        <v>0</v>
      </c>
      <c r="D285" s="43">
        <v>0</v>
      </c>
      <c r="E285" s="152">
        <v>0</v>
      </c>
      <c r="F285" s="10">
        <v>0</v>
      </c>
      <c r="G285" s="45">
        <v>0</v>
      </c>
      <c r="H285" s="45">
        <v>0</v>
      </c>
      <c r="I285" s="45">
        <v>0</v>
      </c>
      <c r="J285" s="45">
        <v>0</v>
      </c>
      <c r="K285" s="45">
        <v>0</v>
      </c>
      <c r="L285" s="45">
        <v>0</v>
      </c>
      <c r="M285" s="45">
        <v>0</v>
      </c>
      <c r="N285" s="45">
        <v>0</v>
      </c>
      <c r="O285" s="45">
        <v>0</v>
      </c>
      <c r="P285" s="45">
        <v>0</v>
      </c>
      <c r="Q285" s="45">
        <v>0</v>
      </c>
      <c r="R285" s="45">
        <v>0</v>
      </c>
      <c r="S285" s="45">
        <v>0</v>
      </c>
      <c r="T285" s="45">
        <v>0</v>
      </c>
      <c r="U285" s="21">
        <f t="shared" si="101"/>
        <v>0</v>
      </c>
      <c r="V285" s="22">
        <f t="shared" si="105"/>
        <v>0</v>
      </c>
      <c r="W285" s="19">
        <f>U285-'Single-Family'!U272</f>
        <v>-241</v>
      </c>
      <c r="X285" s="13">
        <f>W285/'Single-Family'!U272</f>
        <v>-1</v>
      </c>
      <c r="Y285" s="12">
        <f>V285-'Single-Family'!V272</f>
        <v>-49952020.670000002</v>
      </c>
      <c r="Z285" s="13">
        <f>Y285/'Single-Family'!V272</f>
        <v>-1</v>
      </c>
      <c r="AA285" s="12">
        <f t="shared" si="102"/>
        <v>-406768547.93000001</v>
      </c>
    </row>
    <row r="286" spans="1:40" x14ac:dyDescent="0.2">
      <c r="A286" s="26" t="s">
        <v>26</v>
      </c>
      <c r="B286" s="9">
        <v>2025</v>
      </c>
      <c r="C286" s="43">
        <v>0</v>
      </c>
      <c r="D286" s="43">
        <v>0</v>
      </c>
      <c r="E286" s="152">
        <v>0</v>
      </c>
      <c r="F286" s="10">
        <v>0</v>
      </c>
      <c r="G286" s="45">
        <v>0</v>
      </c>
      <c r="H286" s="45">
        <v>0</v>
      </c>
      <c r="I286" s="45">
        <v>0</v>
      </c>
      <c r="J286" s="45">
        <v>0</v>
      </c>
      <c r="K286" s="45">
        <v>0</v>
      </c>
      <c r="L286" s="45">
        <v>0</v>
      </c>
      <c r="M286" s="45">
        <v>0</v>
      </c>
      <c r="N286" s="45">
        <v>0</v>
      </c>
      <c r="O286" s="45">
        <v>0</v>
      </c>
      <c r="P286" s="45">
        <v>0</v>
      </c>
      <c r="Q286" s="45">
        <v>0</v>
      </c>
      <c r="R286" s="45">
        <v>0</v>
      </c>
      <c r="S286" s="45">
        <v>0</v>
      </c>
      <c r="T286" s="45">
        <v>0</v>
      </c>
      <c r="U286" s="21">
        <f t="shared" si="101"/>
        <v>0</v>
      </c>
      <c r="V286" s="22">
        <f t="shared" si="105"/>
        <v>0</v>
      </c>
      <c r="W286" s="19">
        <f>U286-'Single-Family'!U273</f>
        <v>-234</v>
      </c>
      <c r="X286" s="13">
        <f>W286/'Single-Family'!U273</f>
        <v>-1</v>
      </c>
      <c r="Y286" s="12">
        <f>V286-'Single-Family'!V273</f>
        <v>-55401401.960000001</v>
      </c>
      <c r="Z286" s="13">
        <f>Y286/'Single-Family'!V273</f>
        <v>-1</v>
      </c>
      <c r="AA286" s="12">
        <f t="shared" si="102"/>
        <v>-462169949.88999999</v>
      </c>
    </row>
    <row r="287" spans="1:40" x14ac:dyDescent="0.2">
      <c r="A287" s="26" t="s">
        <v>27</v>
      </c>
      <c r="B287" s="9">
        <v>2025</v>
      </c>
      <c r="C287" s="43">
        <v>0</v>
      </c>
      <c r="D287" s="43">
        <v>0</v>
      </c>
      <c r="E287" s="152">
        <v>0</v>
      </c>
      <c r="F287" s="10">
        <v>0</v>
      </c>
      <c r="G287" s="45">
        <v>0</v>
      </c>
      <c r="H287" s="45">
        <v>0</v>
      </c>
      <c r="I287" s="45">
        <v>0</v>
      </c>
      <c r="J287" s="45">
        <v>0</v>
      </c>
      <c r="K287" s="45">
        <v>0</v>
      </c>
      <c r="L287" s="45">
        <v>0</v>
      </c>
      <c r="M287" s="45">
        <v>0</v>
      </c>
      <c r="N287" s="45">
        <v>0</v>
      </c>
      <c r="O287" s="45">
        <v>0</v>
      </c>
      <c r="P287" s="45">
        <v>0</v>
      </c>
      <c r="Q287" s="45">
        <v>0</v>
      </c>
      <c r="R287" s="45">
        <v>0</v>
      </c>
      <c r="S287" s="45">
        <v>0</v>
      </c>
      <c r="T287" s="45">
        <v>0</v>
      </c>
      <c r="U287" s="21">
        <f t="shared" si="101"/>
        <v>0</v>
      </c>
      <c r="V287" s="22">
        <f t="shared" si="105"/>
        <v>0</v>
      </c>
      <c r="W287" s="19">
        <f>U287-'Single-Family'!U274</f>
        <v>-197</v>
      </c>
      <c r="X287" s="13">
        <f>W287/'Single-Family'!U274</f>
        <v>-1</v>
      </c>
      <c r="Y287" s="12">
        <f>V287-'Single-Family'!V274</f>
        <v>-43096791.100000001</v>
      </c>
      <c r="Z287" s="13">
        <f>Y287/'Single-Family'!V274</f>
        <v>-1</v>
      </c>
      <c r="AA287" s="12">
        <f t="shared" si="102"/>
        <v>-505266740.99000001</v>
      </c>
    </row>
    <row r="288" spans="1:40" x14ac:dyDescent="0.2">
      <c r="A288" s="26" t="s">
        <v>28</v>
      </c>
      <c r="B288" s="9">
        <v>2025</v>
      </c>
      <c r="C288" s="43">
        <v>0</v>
      </c>
      <c r="D288" s="43">
        <v>0</v>
      </c>
      <c r="E288" s="152">
        <v>0</v>
      </c>
      <c r="F288" s="10">
        <v>0</v>
      </c>
      <c r="G288" s="45">
        <v>0</v>
      </c>
      <c r="H288" s="45">
        <v>0</v>
      </c>
      <c r="I288" s="45">
        <v>0</v>
      </c>
      <c r="J288" s="45">
        <v>0</v>
      </c>
      <c r="K288" s="45">
        <v>0</v>
      </c>
      <c r="L288" s="45">
        <v>0</v>
      </c>
      <c r="M288" s="45">
        <v>0</v>
      </c>
      <c r="N288" s="45">
        <v>0</v>
      </c>
      <c r="O288" s="45">
        <v>0</v>
      </c>
      <c r="P288" s="45">
        <v>0</v>
      </c>
      <c r="Q288" s="45">
        <v>0</v>
      </c>
      <c r="R288" s="45">
        <v>0</v>
      </c>
      <c r="S288" s="45">
        <v>0</v>
      </c>
      <c r="T288" s="45">
        <v>0</v>
      </c>
      <c r="U288" s="21">
        <f t="shared" si="101"/>
        <v>0</v>
      </c>
      <c r="V288" s="22">
        <f t="shared" si="105"/>
        <v>0</v>
      </c>
      <c r="W288" s="19">
        <f>U288-'Single-Family'!U275</f>
        <v>-180</v>
      </c>
      <c r="X288" s="13">
        <f>W288/'Single-Family'!U275</f>
        <v>-1</v>
      </c>
      <c r="Y288" s="12">
        <f>V288-'Single-Family'!V275</f>
        <v>-40748493.18</v>
      </c>
      <c r="Z288" s="13">
        <f>Y288/'Single-Family'!V275</f>
        <v>-1</v>
      </c>
      <c r="AA288" s="12">
        <f>AA287+Y288</f>
        <v>-546015234.16999996</v>
      </c>
    </row>
    <row r="289" spans="1:27" ht="13.5" thickBot="1" x14ac:dyDescent="0.25">
      <c r="A289" s="27" t="s">
        <v>29</v>
      </c>
      <c r="B289" s="160">
        <v>2025</v>
      </c>
      <c r="C289" s="44">
        <f>SUM(C277:C288)</f>
        <v>5</v>
      </c>
      <c r="D289" s="44">
        <f t="shared" ref="D289" si="106">SUM(D277:D288)</f>
        <v>643823</v>
      </c>
      <c r="E289" s="149">
        <f>SUM(E277:E288)</f>
        <v>14</v>
      </c>
      <c r="F289" s="44">
        <f t="shared" ref="F289:V289" si="107">SUM(F277:F288)</f>
        <v>3340000</v>
      </c>
      <c r="G289" s="149">
        <f t="shared" si="107"/>
        <v>341</v>
      </c>
      <c r="H289" s="44">
        <f t="shared" si="107"/>
        <v>42306975</v>
      </c>
      <c r="I289" s="149">
        <f t="shared" si="107"/>
        <v>159</v>
      </c>
      <c r="J289" s="44">
        <f t="shared" si="107"/>
        <v>42574469.140000001</v>
      </c>
      <c r="K289" s="149">
        <f t="shared" si="107"/>
        <v>1</v>
      </c>
      <c r="L289" s="44">
        <f t="shared" si="107"/>
        <v>281416</v>
      </c>
      <c r="M289" s="149">
        <f t="shared" si="107"/>
        <v>10</v>
      </c>
      <c r="N289" s="44">
        <f t="shared" si="107"/>
        <v>2674552</v>
      </c>
      <c r="O289" s="149">
        <f t="shared" si="107"/>
        <v>4</v>
      </c>
      <c r="P289" s="44">
        <f t="shared" si="107"/>
        <v>1600000</v>
      </c>
      <c r="Q289" s="149">
        <f t="shared" si="107"/>
        <v>5</v>
      </c>
      <c r="R289" s="44">
        <f t="shared" si="107"/>
        <v>1830000</v>
      </c>
      <c r="S289" s="149">
        <f t="shared" si="107"/>
        <v>5</v>
      </c>
      <c r="T289" s="16">
        <f t="shared" si="107"/>
        <v>1604234</v>
      </c>
      <c r="U289" s="23">
        <f t="shared" si="107"/>
        <v>544</v>
      </c>
      <c r="V289" s="24">
        <f t="shared" si="107"/>
        <v>96855469.140000001</v>
      </c>
      <c r="W289" s="20">
        <f>U289-'Single-Family'!U276</f>
        <v>-2605</v>
      </c>
      <c r="X289" s="18">
        <f>W289/'Single-Family'!U276</f>
        <v>-0.82724674499841222</v>
      </c>
      <c r="Y289" s="17">
        <f>V289-'Single-Family'!V276</f>
        <v>-546015234.16999996</v>
      </c>
      <c r="Z289" s="18">
        <f>Y289/'Single-Family'!V276</f>
        <v>-0.84933911493973446</v>
      </c>
      <c r="AA289" s="17">
        <f>Y289</f>
        <v>-546015234.16999996</v>
      </c>
    </row>
    <row r="290" spans="1:27" ht="15.75" x14ac:dyDescent="0.2">
      <c r="A290" s="47" t="s">
        <v>49</v>
      </c>
      <c r="B290" s="47"/>
      <c r="C290" s="47"/>
      <c r="D290" s="47"/>
      <c r="E290" s="47"/>
      <c r="F290" s="47"/>
      <c r="G290" s="47"/>
      <c r="H290" s="47"/>
      <c r="I290" s="47"/>
      <c r="J290" s="47"/>
      <c r="K290" s="47"/>
      <c r="L290" s="47"/>
      <c r="M290" s="47"/>
      <c r="N290" s="47"/>
      <c r="O290" s="47"/>
      <c r="P290" s="28"/>
      <c r="Q290" s="28"/>
      <c r="R290" s="28"/>
      <c r="S290" s="28"/>
      <c r="T290" s="28"/>
      <c r="U290" s="28"/>
      <c r="V290" s="28"/>
      <c r="W290" s="28"/>
      <c r="X290" s="28"/>
      <c r="Y290" s="28"/>
      <c r="Z290" s="28"/>
      <c r="AA290" s="28"/>
    </row>
    <row r="291" spans="1:27" ht="15.75" x14ac:dyDescent="0.2">
      <c r="A291" s="32" t="s">
        <v>57</v>
      </c>
      <c r="B291" s="31"/>
      <c r="C291" s="31"/>
      <c r="D291" s="31"/>
      <c r="E291" s="31"/>
      <c r="F291" s="31"/>
      <c r="G291" s="31"/>
      <c r="H291" s="31"/>
      <c r="I291" s="31"/>
      <c r="J291" s="31"/>
      <c r="K291" s="31"/>
      <c r="L291" s="31"/>
      <c r="M291" s="31"/>
      <c r="N291" s="31"/>
      <c r="O291" s="31"/>
      <c r="P291" s="28"/>
      <c r="Q291" s="28"/>
      <c r="R291" s="28"/>
      <c r="S291" s="28"/>
      <c r="T291" s="28"/>
      <c r="U291" s="28"/>
      <c r="V291" s="28"/>
      <c r="W291" s="28"/>
      <c r="X291" s="28"/>
      <c r="Y291" s="28"/>
      <c r="Z291" s="28"/>
      <c r="AA291" s="28"/>
    </row>
    <row r="292" spans="1:27" ht="15.75" x14ac:dyDescent="0.2">
      <c r="A292" s="32" t="s">
        <v>38</v>
      </c>
      <c r="B292" s="31"/>
      <c r="C292" s="31"/>
      <c r="D292" s="31"/>
      <c r="E292" s="31"/>
      <c r="F292" s="31"/>
      <c r="G292" s="31"/>
      <c r="H292" s="31"/>
      <c r="I292" s="31"/>
      <c r="J292" s="31"/>
      <c r="K292" s="31"/>
      <c r="L292" s="31"/>
      <c r="M292" s="31"/>
      <c r="N292" s="31"/>
      <c r="O292" s="31"/>
      <c r="P292" s="28"/>
      <c r="Q292" s="28"/>
      <c r="R292" s="28"/>
      <c r="S292" s="28"/>
      <c r="T292" s="28"/>
      <c r="U292" s="28"/>
      <c r="V292" s="28"/>
      <c r="W292" s="28"/>
      <c r="X292" s="28"/>
      <c r="Y292" s="28"/>
      <c r="Z292" s="28"/>
      <c r="AA292" s="28"/>
    </row>
    <row r="293" spans="1:27" ht="15.75" x14ac:dyDescent="0.2">
      <c r="A293" s="32"/>
      <c r="B293" s="31"/>
      <c r="C293" s="31"/>
      <c r="D293" s="31"/>
      <c r="E293" s="31"/>
      <c r="F293" s="31"/>
      <c r="G293" s="31"/>
      <c r="H293" s="31"/>
      <c r="I293" s="31"/>
      <c r="J293" s="31"/>
      <c r="K293" s="31"/>
      <c r="L293" s="31"/>
      <c r="M293" s="31"/>
      <c r="N293" s="31"/>
      <c r="O293" s="31"/>
      <c r="P293" s="28"/>
      <c r="Q293" s="28"/>
      <c r="R293" s="28"/>
      <c r="S293" s="28"/>
      <c r="T293" s="28"/>
      <c r="U293" s="28"/>
      <c r="V293" s="28"/>
      <c r="W293" s="28"/>
      <c r="X293" s="28"/>
      <c r="Y293" s="28"/>
      <c r="Z293" s="28"/>
      <c r="AA293" s="28"/>
    </row>
    <row r="294" spans="1:27" ht="15.75" x14ac:dyDescent="0.2">
      <c r="A294" s="32" t="s">
        <v>50</v>
      </c>
      <c r="B294" s="31"/>
      <c r="C294" s="31"/>
      <c r="D294" s="31"/>
      <c r="E294" s="31"/>
      <c r="F294" s="31"/>
      <c r="G294" s="31"/>
      <c r="H294" s="31"/>
      <c r="I294" s="31"/>
      <c r="J294" s="31"/>
      <c r="K294" s="31"/>
      <c r="L294" s="31"/>
      <c r="M294" s="31"/>
      <c r="N294" s="31"/>
      <c r="O294" s="31"/>
      <c r="P294" s="28"/>
      <c r="Q294" s="28"/>
      <c r="R294" s="28"/>
      <c r="S294" s="28"/>
      <c r="T294" s="28"/>
      <c r="U294" s="28"/>
      <c r="V294" s="28"/>
      <c r="W294" s="28"/>
      <c r="X294" s="28"/>
      <c r="Y294" s="28"/>
      <c r="Z294" s="28"/>
      <c r="AA294"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46 G17:AA146">
    <cfRule type="expression" dxfId="11" priority="9">
      <formula>MOD(ROW(),2)=1</formula>
    </cfRule>
  </conditionalFormatting>
  <conditionalFormatting sqref="A147:AA289">
    <cfRule type="expression" dxfId="10" priority="1">
      <formula>MOD(ROW(),2)=1</formula>
    </cfRule>
  </conditionalFormatting>
  <conditionalFormatting sqref="G4:V16">
    <cfRule type="expression" dxfId="9" priority="19">
      <formula>MOD(ROW(),2)=1</formula>
    </cfRule>
  </conditionalFormatting>
  <pageMargins left="0.7" right="0.7" top="0.75" bottom="0.75" header="0.3" footer="0.3"/>
  <pageSetup orientation="portrait" r:id="rId1"/>
  <ignoredErrors>
    <ignoredError sqref="U250:V250 U237:V237 U263:V263 U276:V27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96"/>
  <sheetViews>
    <sheetView zoomScaleNormal="100" workbookViewId="0">
      <pane xSplit="2" ySplit="3" topLeftCell="C259" activePane="bottomRight" state="frozen"/>
      <selection pane="topRight" activeCell="C1" sqref="C1"/>
      <selection pane="bottomLeft" activeCell="A4" sqref="A4"/>
      <selection pane="bottomRight" activeCell="AL289" sqref="AL289"/>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78" t="s">
        <v>40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80"/>
    </row>
    <row r="2" spans="1:53" x14ac:dyDescent="0.2">
      <c r="A2" s="172"/>
      <c r="B2" s="181"/>
      <c r="C2" s="172" t="s">
        <v>1</v>
      </c>
      <c r="D2" s="173"/>
      <c r="E2" s="181"/>
      <c r="F2" s="182" t="s">
        <v>9</v>
      </c>
      <c r="G2" s="182"/>
      <c r="H2" s="182"/>
      <c r="I2" s="172" t="s">
        <v>2</v>
      </c>
      <c r="J2" s="173"/>
      <c r="K2" s="181"/>
      <c r="L2" s="172" t="s">
        <v>3</v>
      </c>
      <c r="M2" s="173"/>
      <c r="N2" s="181"/>
      <c r="O2" s="172" t="s">
        <v>4</v>
      </c>
      <c r="P2" s="173"/>
      <c r="Q2" s="181"/>
      <c r="R2" s="172" t="s">
        <v>5</v>
      </c>
      <c r="S2" s="173"/>
      <c r="T2" s="181"/>
      <c r="U2" s="172" t="s">
        <v>6</v>
      </c>
      <c r="V2" s="173"/>
      <c r="W2" s="181"/>
      <c r="X2" s="172" t="s">
        <v>7</v>
      </c>
      <c r="Y2" s="173"/>
      <c r="Z2" s="181"/>
      <c r="AA2" s="172" t="s">
        <v>8</v>
      </c>
      <c r="AB2" s="173"/>
      <c r="AC2" s="173"/>
      <c r="AD2" s="174" t="s">
        <v>10</v>
      </c>
      <c r="AE2" s="175"/>
      <c r="AF2" s="176"/>
      <c r="AG2" s="164" t="s">
        <v>11</v>
      </c>
      <c r="AH2" s="165"/>
      <c r="AI2" s="165"/>
      <c r="AJ2" s="165"/>
      <c r="AK2" s="177"/>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4">
        <f>C212+F212+I212+L212+O212+R212+U212+X212+AA212</f>
        <v>15</v>
      </c>
      <c r="AE212" s="155">
        <f>D212+G212+J212+M212+P212+S212+V212+Y212+AB212</f>
        <v>86</v>
      </c>
      <c r="AF212" s="156">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57">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57">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57">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57">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57">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57">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57">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57">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57">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57">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57">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57">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57">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57">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6">
        <f>AM226/$AM$150</f>
        <v>4.6357799999999996</v>
      </c>
      <c r="AN227" s="146">
        <f t="shared" ref="AN227:AX227" si="138">AN226/$AM$150</f>
        <v>0.59755599999999998</v>
      </c>
      <c r="AO227" s="146">
        <f t="shared" si="138"/>
        <v>8.4735879999999995</v>
      </c>
      <c r="AP227" s="146">
        <f t="shared" si="138"/>
        <v>1.868662</v>
      </c>
      <c r="AQ227" s="146">
        <f t="shared" si="138"/>
        <v>19.647226069999999</v>
      </c>
      <c r="AR227" s="146">
        <f t="shared" si="138"/>
        <v>10.608366</v>
      </c>
      <c r="AS227" s="146">
        <f t="shared" si="138"/>
        <v>38.337331520000006</v>
      </c>
      <c r="AT227" s="146">
        <f t="shared" si="138"/>
        <v>1.207916</v>
      </c>
      <c r="AU227" s="146">
        <f t="shared" si="138"/>
        <v>66.309714</v>
      </c>
      <c r="AV227" s="146">
        <f t="shared" si="138"/>
        <v>29.761419</v>
      </c>
      <c r="AW227" s="146">
        <f t="shared" si="138"/>
        <v>9.7306139999999992</v>
      </c>
      <c r="AX227" s="146">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57">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57">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57">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57">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57">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57">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57">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57">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57">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3">
        <f t="shared" ref="C237:AC237" si="140">SUM(C225:C236)</f>
        <v>1</v>
      </c>
      <c r="D237" s="153">
        <f t="shared" si="140"/>
        <v>2</v>
      </c>
      <c r="E237" s="64">
        <f t="shared" si="140"/>
        <v>388662</v>
      </c>
      <c r="F237" s="153">
        <f t="shared" si="140"/>
        <v>61</v>
      </c>
      <c r="G237" s="153">
        <f t="shared" si="140"/>
        <v>61</v>
      </c>
      <c r="H237" s="49">
        <f t="shared" si="140"/>
        <v>9915100</v>
      </c>
      <c r="I237" s="153">
        <f t="shared" si="140"/>
        <v>87</v>
      </c>
      <c r="J237" s="153">
        <f t="shared" si="140"/>
        <v>1575</v>
      </c>
      <c r="K237" s="64">
        <f t="shared" si="140"/>
        <v>102363518</v>
      </c>
      <c r="L237" s="63">
        <f t="shared" si="140"/>
        <v>55</v>
      </c>
      <c r="M237" s="49">
        <f t="shared" si="140"/>
        <v>587</v>
      </c>
      <c r="N237" s="64">
        <f t="shared" si="140"/>
        <v>89775838.590000004</v>
      </c>
      <c r="O237" s="153">
        <f t="shared" si="140"/>
        <v>4</v>
      </c>
      <c r="P237" s="153">
        <f t="shared" si="140"/>
        <v>8</v>
      </c>
      <c r="Q237" s="64">
        <f t="shared" si="140"/>
        <v>921000</v>
      </c>
      <c r="R237" s="153">
        <f t="shared" si="140"/>
        <v>0</v>
      </c>
      <c r="S237" s="153">
        <f t="shared" si="140"/>
        <v>0</v>
      </c>
      <c r="T237" s="153">
        <f t="shared" si="140"/>
        <v>0</v>
      </c>
      <c r="U237" s="153">
        <f t="shared" si="140"/>
        <v>0</v>
      </c>
      <c r="V237" s="153">
        <f t="shared" si="140"/>
        <v>0</v>
      </c>
      <c r="W237" s="153">
        <f t="shared" si="140"/>
        <v>0</v>
      </c>
      <c r="X237" s="153">
        <f t="shared" si="140"/>
        <v>0</v>
      </c>
      <c r="Y237" s="153">
        <f t="shared" si="140"/>
        <v>0</v>
      </c>
      <c r="Z237" s="64">
        <f t="shared" si="140"/>
        <v>0</v>
      </c>
      <c r="AA237" s="153">
        <f t="shared" si="140"/>
        <v>1</v>
      </c>
      <c r="AB237" s="153">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57">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57">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57">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6">
        <f>AM239/$AM$150</f>
        <v>28.494686000000002</v>
      </c>
      <c r="AN240" s="146">
        <f t="shared" ref="AN240:AX240" si="146">AN239/$AM$150</f>
        <v>17.660495000000001</v>
      </c>
      <c r="AO240" s="146">
        <f t="shared" si="146"/>
        <v>18.894544</v>
      </c>
      <c r="AP240" s="146">
        <f t="shared" si="146"/>
        <v>46.211199000000001</v>
      </c>
      <c r="AQ240" s="146">
        <f t="shared" si="146"/>
        <v>33.068460000000002</v>
      </c>
      <c r="AR240" s="146">
        <f t="shared" si="146"/>
        <v>16.562269000000001</v>
      </c>
      <c r="AS240" s="146">
        <f t="shared" si="146"/>
        <v>28.906563999999999</v>
      </c>
      <c r="AT240" s="146">
        <f t="shared" si="146"/>
        <v>17.466021999999999</v>
      </c>
      <c r="AU240" s="146">
        <f t="shared" si="146"/>
        <v>43.230879000000002</v>
      </c>
      <c r="AV240" s="146">
        <f t="shared" si="146"/>
        <v>38.396107000000001</v>
      </c>
      <c r="AW240" s="146">
        <f t="shared" si="146"/>
        <v>55.03396</v>
      </c>
      <c r="AX240" s="146">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57">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57">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57">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57">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57">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57">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57">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57">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57">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3">
        <f t="shared" ref="C250:AC250" si="148">SUM(C238:C249)</f>
        <v>2</v>
      </c>
      <c r="D250" s="153">
        <f t="shared" si="148"/>
        <v>41</v>
      </c>
      <c r="E250" s="64">
        <f t="shared" si="148"/>
        <v>5900000</v>
      </c>
      <c r="F250" s="153">
        <f t="shared" si="148"/>
        <v>13</v>
      </c>
      <c r="G250" s="153">
        <f t="shared" si="148"/>
        <v>22</v>
      </c>
      <c r="H250" s="49">
        <f t="shared" si="148"/>
        <v>28877868</v>
      </c>
      <c r="I250" s="153">
        <f t="shared" si="148"/>
        <v>167</v>
      </c>
      <c r="J250" s="153">
        <f t="shared" si="148"/>
        <v>2565</v>
      </c>
      <c r="K250" s="64">
        <f t="shared" si="148"/>
        <v>181500791</v>
      </c>
      <c r="L250" s="153">
        <f t="shared" si="148"/>
        <v>73</v>
      </c>
      <c r="M250" s="153">
        <f t="shared" si="148"/>
        <v>924</v>
      </c>
      <c r="N250" s="64">
        <f t="shared" si="148"/>
        <v>133076388</v>
      </c>
      <c r="O250" s="153">
        <f t="shared" si="148"/>
        <v>1</v>
      </c>
      <c r="P250" s="153">
        <f t="shared" si="148"/>
        <v>3</v>
      </c>
      <c r="Q250" s="64">
        <f t="shared" si="148"/>
        <v>436000</v>
      </c>
      <c r="R250" s="153">
        <f t="shared" si="148"/>
        <v>0</v>
      </c>
      <c r="S250" s="153">
        <f t="shared" si="148"/>
        <v>0</v>
      </c>
      <c r="T250" s="153">
        <f t="shared" si="148"/>
        <v>0</v>
      </c>
      <c r="U250" s="153">
        <f t="shared" si="148"/>
        <v>0</v>
      </c>
      <c r="V250" s="153">
        <f t="shared" si="148"/>
        <v>0</v>
      </c>
      <c r="W250" s="153">
        <f t="shared" si="148"/>
        <v>0</v>
      </c>
      <c r="X250" s="153">
        <f t="shared" si="148"/>
        <v>1</v>
      </c>
      <c r="Y250" s="153">
        <f t="shared" si="148"/>
        <v>0</v>
      </c>
      <c r="Z250" s="64">
        <f t="shared" si="148"/>
        <v>0</v>
      </c>
      <c r="AA250" s="153">
        <f t="shared" si="148"/>
        <v>10</v>
      </c>
      <c r="AB250" s="153">
        <f t="shared" si="148"/>
        <v>11</v>
      </c>
      <c r="AC250" s="49">
        <f t="shared" si="148"/>
        <v>2100930</v>
      </c>
      <c r="AD250" s="158">
        <f>SUM(AD238:AD249)</f>
        <v>267</v>
      </c>
      <c r="AE250" s="153">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57">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57">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57">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57">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57">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57">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57">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57">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57">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57">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57">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57">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3">
        <f t="shared" ref="C263:AC263" si="156">SUM(C251:C262)</f>
        <v>1</v>
      </c>
      <c r="D263" s="153">
        <f t="shared" si="156"/>
        <v>60</v>
      </c>
      <c r="E263" s="64">
        <f t="shared" si="156"/>
        <v>7626200</v>
      </c>
      <c r="F263" s="153">
        <f t="shared" si="156"/>
        <v>117</v>
      </c>
      <c r="G263" s="153">
        <f t="shared" si="156"/>
        <v>68</v>
      </c>
      <c r="H263" s="49">
        <f t="shared" si="156"/>
        <v>24188959</v>
      </c>
      <c r="I263" s="153">
        <f t="shared" si="156"/>
        <v>58</v>
      </c>
      <c r="J263" s="153">
        <f t="shared" si="156"/>
        <v>1646</v>
      </c>
      <c r="K263" s="64">
        <f t="shared" si="156"/>
        <v>113549068</v>
      </c>
      <c r="L263" s="153">
        <f t="shared" si="156"/>
        <v>12</v>
      </c>
      <c r="M263" s="153">
        <f t="shared" si="156"/>
        <v>433</v>
      </c>
      <c r="N263" s="64">
        <f t="shared" si="156"/>
        <v>61238818</v>
      </c>
      <c r="O263" s="153">
        <f t="shared" si="156"/>
        <v>2</v>
      </c>
      <c r="P263" s="153">
        <f t="shared" si="156"/>
        <v>4</v>
      </c>
      <c r="Q263" s="64">
        <f t="shared" si="156"/>
        <v>802400</v>
      </c>
      <c r="R263" s="153">
        <f>SUM(R251:R262)</f>
        <v>0</v>
      </c>
      <c r="S263" s="153">
        <f t="shared" si="156"/>
        <v>0</v>
      </c>
      <c r="T263" s="153">
        <f t="shared" si="156"/>
        <v>0</v>
      </c>
      <c r="U263" s="153">
        <f>SUM(U251:U262)</f>
        <v>0</v>
      </c>
      <c r="V263" s="153">
        <f t="shared" si="156"/>
        <v>0</v>
      </c>
      <c r="W263" s="153">
        <f t="shared" si="156"/>
        <v>0</v>
      </c>
      <c r="X263" s="153">
        <f t="shared" si="156"/>
        <v>0</v>
      </c>
      <c r="Y263" s="153">
        <f t="shared" si="156"/>
        <v>0</v>
      </c>
      <c r="Z263" s="64">
        <f t="shared" si="156"/>
        <v>0</v>
      </c>
      <c r="AA263" s="153">
        <f t="shared" si="156"/>
        <v>13</v>
      </c>
      <c r="AB263" s="153">
        <f t="shared" si="156"/>
        <v>75</v>
      </c>
      <c r="AC263" s="49">
        <f t="shared" si="156"/>
        <v>12562034</v>
      </c>
      <c r="AD263" s="158">
        <f>SUM(AD251:AD262)</f>
        <v>203</v>
      </c>
      <c r="AE263" s="153">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57">
        <f>E264+H264+K264+N264+Q264+T264+W264+Z264+AC264</f>
        <v>74319032</v>
      </c>
      <c r="AG264" s="19">
        <f>AE264-'Multi-Family'!AE251</f>
        <v>623</v>
      </c>
      <c r="AH264" s="13">
        <v>1</v>
      </c>
      <c r="AI264" s="12">
        <f>AF264-'Multi-Family'!AF251</f>
        <v>67619308</v>
      </c>
      <c r="AJ264" s="13">
        <v>1</v>
      </c>
      <c r="AK264" s="84">
        <f>AI264</f>
        <v>67619308</v>
      </c>
      <c r="AM264" s="26">
        <f t="array" ref="AM264:AX265">TRANSPOSE(AE264:AF275)</f>
        <v>673</v>
      </c>
      <c r="AN264" s="26">
        <v>52</v>
      </c>
      <c r="AO264" s="26">
        <v>16</v>
      </c>
      <c r="AP264" s="26">
        <v>300</v>
      </c>
      <c r="AQ264" s="26">
        <v>541</v>
      </c>
      <c r="AR264" s="26">
        <v>4</v>
      </c>
      <c r="AS264" s="26">
        <v>174</v>
      </c>
      <c r="AT264" s="26">
        <v>85</v>
      </c>
      <c r="AU264" s="26">
        <v>677</v>
      </c>
      <c r="AV264" s="26">
        <v>528</v>
      </c>
      <c r="AW264" s="26">
        <v>400</v>
      </c>
      <c r="AX264" s="26">
        <v>195</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57">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84">
        <f t="shared" ref="AK265" si="161">AK264+AI265</f>
        <v>43568425</v>
      </c>
      <c r="AM265" s="26">
        <v>74319032</v>
      </c>
      <c r="AN265" s="26">
        <v>8675690</v>
      </c>
      <c r="AO265" s="26">
        <v>456188</v>
      </c>
      <c r="AP265" s="26">
        <v>40048601</v>
      </c>
      <c r="AQ265" s="26">
        <v>38154060</v>
      </c>
      <c r="AR265" s="26">
        <v>450000</v>
      </c>
      <c r="AS265" s="26">
        <v>19284256</v>
      </c>
      <c r="AT265" s="26">
        <v>7723847.8100000005</v>
      </c>
      <c r="AU265" s="26">
        <v>74621491</v>
      </c>
      <c r="AV265" s="26">
        <v>35941527</v>
      </c>
      <c r="AW265" s="26">
        <v>45804530</v>
      </c>
      <c r="AX265" s="26">
        <v>307458</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57">
        <f t="shared" si="160"/>
        <v>456188</v>
      </c>
      <c r="AG266" s="19">
        <f>AE266-'Multi-Family'!AE253</f>
        <v>-303</v>
      </c>
      <c r="AH266" s="13">
        <f>AG266/'Multi-Family'!AE253</f>
        <v>-0.94984326018808773</v>
      </c>
      <c r="AI266" s="12">
        <f>AF266-'Multi-Family'!AF253</f>
        <v>-44994208</v>
      </c>
      <c r="AJ266" s="13">
        <f>AI266/'Multi-Family'!AF253</f>
        <v>-0.9899629477375731</v>
      </c>
      <c r="AK266" s="84">
        <f>AK265+AI266</f>
        <v>-1425783</v>
      </c>
      <c r="AM266" s="26">
        <f>AM265/$AM$150</f>
        <v>74.319032000000007</v>
      </c>
      <c r="AN266" s="26">
        <f t="shared" ref="AN266:AX266" si="162">AN265/$AM$150</f>
        <v>8.6756899999999995</v>
      </c>
      <c r="AO266" s="26">
        <f t="shared" si="162"/>
        <v>0.45618799999999998</v>
      </c>
      <c r="AP266" s="26">
        <f t="shared" si="162"/>
        <v>40.048600999999998</v>
      </c>
      <c r="AQ266" s="26">
        <f t="shared" si="162"/>
        <v>38.154060000000001</v>
      </c>
      <c r="AR266" s="26">
        <f t="shared" si="162"/>
        <v>0.45</v>
      </c>
      <c r="AS266" s="26">
        <f t="shared" si="162"/>
        <v>19.284255999999999</v>
      </c>
      <c r="AT266" s="26">
        <f t="shared" si="162"/>
        <v>7.7238478100000005</v>
      </c>
      <c r="AU266" s="26">
        <f t="shared" si="162"/>
        <v>74.621491000000006</v>
      </c>
      <c r="AV266" s="26">
        <f t="shared" si="162"/>
        <v>35.941527000000001</v>
      </c>
      <c r="AW266" s="26">
        <f t="shared" si="162"/>
        <v>45.80453</v>
      </c>
      <c r="AX266" s="26">
        <f t="shared" si="162"/>
        <v>0.30745800000000001</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57">
        <f t="shared" si="160"/>
        <v>40048601</v>
      </c>
      <c r="AG267" s="19">
        <f>AE267-'Multi-Family'!AE254</f>
        <v>281</v>
      </c>
      <c r="AH267" s="13">
        <f>AG267/'Multi-Family'!AE254</f>
        <v>14.789473684210526</v>
      </c>
      <c r="AI267" s="12">
        <f>AF267-'Multi-Family'!AF254</f>
        <v>34901745</v>
      </c>
      <c r="AJ267" s="13">
        <f>AI267/'Multi-Family'!AF254</f>
        <v>6.7811776742928114</v>
      </c>
      <c r="AK267" s="84">
        <f t="shared" ref="AK267:AK275" si="163">AK266+AI267</f>
        <v>33475962</v>
      </c>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57">
        <f t="shared" si="160"/>
        <v>38154060</v>
      </c>
      <c r="AG268" s="19">
        <f>AE268-'Multi-Family'!AE255</f>
        <v>533</v>
      </c>
      <c r="AH268" s="13">
        <f>AG268/'Multi-Family'!AE255</f>
        <v>66.625</v>
      </c>
      <c r="AI268" s="12">
        <f>AF268-'Multi-Family'!AF255</f>
        <v>36606060</v>
      </c>
      <c r="AJ268" s="13">
        <f>AI268/'Multi-Family'!AF255</f>
        <v>23.64732558139535</v>
      </c>
      <c r="AK268" s="84">
        <f t="shared" si="163"/>
        <v>70082022</v>
      </c>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57">
        <f t="shared" si="160"/>
        <v>450000</v>
      </c>
      <c r="AG269" s="19">
        <f>AE269-'Multi-Family'!AE256</f>
        <v>-56</v>
      </c>
      <c r="AH269" s="13">
        <f>AG269/'Multi-Family'!AE256</f>
        <v>-0.93333333333333335</v>
      </c>
      <c r="AI269" s="12">
        <f>AF269-'Multi-Family'!AF256</f>
        <v>-5422463</v>
      </c>
      <c r="AJ269" s="13">
        <f>AI269/'Multi-Family'!AF256</f>
        <v>-0.92337116470550773</v>
      </c>
      <c r="AK269" s="84">
        <f t="shared" si="163"/>
        <v>64659559</v>
      </c>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57">
        <f t="shared" si="160"/>
        <v>19284256</v>
      </c>
      <c r="AG270" s="19">
        <f>AE270-'Multi-Family'!AE257</f>
        <v>164</v>
      </c>
      <c r="AH270" s="13">
        <f>AG270/'Multi-Family'!AE257</f>
        <v>16.399999999999999</v>
      </c>
      <c r="AI270" s="12">
        <f>AF270-'Multi-Family'!AF257</f>
        <v>17057256</v>
      </c>
      <c r="AJ270" s="13">
        <f>AI270/'Multi-Family'!AF257</f>
        <v>7.6592977099236643</v>
      </c>
      <c r="AK270" s="84">
        <f t="shared" si="163"/>
        <v>81716815</v>
      </c>
    </row>
    <row r="271" spans="1:50" x14ac:dyDescent="0.2">
      <c r="A271" s="2" t="s">
        <v>24</v>
      </c>
      <c r="B271" s="86">
        <v>2024</v>
      </c>
      <c r="C271" s="61">
        <v>1</v>
      </c>
      <c r="D271" s="61">
        <v>30</v>
      </c>
      <c r="E271" s="61">
        <v>3902637.81</v>
      </c>
      <c r="F271" s="61">
        <v>0</v>
      </c>
      <c r="G271" s="61">
        <v>0</v>
      </c>
      <c r="H271" s="61">
        <v>0</v>
      </c>
      <c r="I271" s="61">
        <v>2</v>
      </c>
      <c r="J271" s="61">
        <v>55</v>
      </c>
      <c r="K271" s="61">
        <v>3821210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0</v>
      </c>
      <c r="AC271" s="61">
        <v>0</v>
      </c>
      <c r="AD271" s="74">
        <f t="shared" si="158"/>
        <v>3</v>
      </c>
      <c r="AE271" s="61">
        <f t="shared" si="159"/>
        <v>85</v>
      </c>
      <c r="AF271" s="157">
        <f t="shared" si="160"/>
        <v>7723847.8100000005</v>
      </c>
      <c r="AG271" s="19">
        <f>AE271-'Multi-Family'!AE258</f>
        <v>-20</v>
      </c>
      <c r="AH271" s="13">
        <f>AG271/'Multi-Family'!AE258</f>
        <v>-0.19047619047619047</v>
      </c>
      <c r="AI271" s="12">
        <f>AF271-'Multi-Family'!AF258</f>
        <v>-152313.18999999948</v>
      </c>
      <c r="AJ271" s="13">
        <f>AI271/'Multi-Family'!AF258</f>
        <v>-1.9338506411943519E-2</v>
      </c>
      <c r="AK271" s="84">
        <f t="shared" si="163"/>
        <v>81564501.810000002</v>
      </c>
    </row>
    <row r="272" spans="1:50" x14ac:dyDescent="0.2">
      <c r="A272" s="2" t="s">
        <v>25</v>
      </c>
      <c r="B272" s="86">
        <v>2024</v>
      </c>
      <c r="C272" s="61">
        <v>0</v>
      </c>
      <c r="D272" s="61">
        <v>0</v>
      </c>
      <c r="E272" s="61">
        <v>0</v>
      </c>
      <c r="F272" s="61">
        <v>0</v>
      </c>
      <c r="G272" s="61">
        <v>0</v>
      </c>
      <c r="H272" s="61">
        <v>0</v>
      </c>
      <c r="I272" s="61">
        <v>24</v>
      </c>
      <c r="J272" s="61">
        <v>396</v>
      </c>
      <c r="K272" s="61">
        <v>23406863</v>
      </c>
      <c r="L272" s="61">
        <v>30</v>
      </c>
      <c r="M272" s="61">
        <v>281</v>
      </c>
      <c r="N272" s="61">
        <v>51214628</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54</v>
      </c>
      <c r="AE272" s="61">
        <f t="shared" si="159"/>
        <v>677</v>
      </c>
      <c r="AF272" s="157">
        <f t="shared" si="160"/>
        <v>74621491</v>
      </c>
      <c r="AG272" s="19">
        <f>AE272-'Multi-Family'!AE259</f>
        <v>554</v>
      </c>
      <c r="AH272" s="13">
        <f>AG272/'Multi-Family'!AE259</f>
        <v>4.5040650406504064</v>
      </c>
      <c r="AI272" s="12">
        <f>AF272-'Multi-Family'!AF259</f>
        <v>56379796</v>
      </c>
      <c r="AJ272" s="13">
        <f>AI272/'Multi-Family'!AF259</f>
        <v>3.0907103753242229</v>
      </c>
      <c r="AK272" s="84">
        <f t="shared" si="163"/>
        <v>137944297.81</v>
      </c>
    </row>
    <row r="273" spans="1:50" x14ac:dyDescent="0.2">
      <c r="A273" s="2" t="s">
        <v>26</v>
      </c>
      <c r="B273" s="86">
        <v>2024</v>
      </c>
      <c r="C273" s="61">
        <v>0</v>
      </c>
      <c r="D273" s="61">
        <v>0</v>
      </c>
      <c r="E273" s="61">
        <v>0</v>
      </c>
      <c r="F273" s="61">
        <v>16</v>
      </c>
      <c r="G273" s="61">
        <v>8</v>
      </c>
      <c r="H273" s="61">
        <v>1500000</v>
      </c>
      <c r="I273" s="61">
        <v>3</v>
      </c>
      <c r="J273" s="61">
        <v>131</v>
      </c>
      <c r="K273" s="61">
        <v>7047491</v>
      </c>
      <c r="L273" s="61">
        <v>0</v>
      </c>
      <c r="M273" s="61">
        <v>201</v>
      </c>
      <c r="N273" s="61">
        <v>0</v>
      </c>
      <c r="O273" s="61">
        <v>1</v>
      </c>
      <c r="P273" s="61">
        <v>2</v>
      </c>
      <c r="Q273" s="61">
        <v>396210</v>
      </c>
      <c r="R273" s="61">
        <v>0</v>
      </c>
      <c r="S273" s="61">
        <v>0</v>
      </c>
      <c r="T273" s="61">
        <v>0</v>
      </c>
      <c r="U273" s="61">
        <v>0</v>
      </c>
      <c r="V273" s="61">
        <v>0</v>
      </c>
      <c r="W273" s="61">
        <v>0</v>
      </c>
      <c r="X273" s="61">
        <v>0</v>
      </c>
      <c r="Y273" s="61">
        <v>0</v>
      </c>
      <c r="Z273" s="61">
        <v>0</v>
      </c>
      <c r="AA273" s="61">
        <v>1</v>
      </c>
      <c r="AB273" s="61">
        <v>186</v>
      </c>
      <c r="AC273" s="61">
        <v>26997826</v>
      </c>
      <c r="AD273" s="74">
        <f t="shared" si="158"/>
        <v>21</v>
      </c>
      <c r="AE273" s="61">
        <f t="shared" si="159"/>
        <v>528</v>
      </c>
      <c r="AF273" s="157">
        <f t="shared" si="160"/>
        <v>35941527</v>
      </c>
      <c r="AG273" s="19">
        <f>AE273-'Multi-Family'!AE260</f>
        <v>300</v>
      </c>
      <c r="AH273" s="13">
        <f>AG273/'Multi-Family'!AE260</f>
        <v>1.3157894736842106</v>
      </c>
      <c r="AI273" s="12">
        <f>AF273-'Multi-Family'!AF260</f>
        <v>20030590</v>
      </c>
      <c r="AJ273" s="13">
        <f>AI273/'Multi-Family'!AF260</f>
        <v>1.2589195721157089</v>
      </c>
      <c r="AK273" s="84">
        <f t="shared" si="163"/>
        <v>157974887.81</v>
      </c>
    </row>
    <row r="274" spans="1:50" x14ac:dyDescent="0.2">
      <c r="A274" s="2" t="s">
        <v>27</v>
      </c>
      <c r="B274" s="86">
        <v>2024</v>
      </c>
      <c r="C274" s="61">
        <v>0</v>
      </c>
      <c r="D274" s="61">
        <v>0</v>
      </c>
      <c r="E274" s="61">
        <v>0</v>
      </c>
      <c r="F274" s="61">
        <v>0</v>
      </c>
      <c r="G274" s="61">
        <v>0</v>
      </c>
      <c r="H274" s="61">
        <v>0</v>
      </c>
      <c r="I274" s="61">
        <v>10</v>
      </c>
      <c r="J274" s="61">
        <v>208</v>
      </c>
      <c r="K274" s="61">
        <v>13910812</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1</v>
      </c>
      <c r="AB274" s="61">
        <v>192</v>
      </c>
      <c r="AC274" s="61">
        <v>31893718</v>
      </c>
      <c r="AD274" s="74">
        <f t="shared" si="158"/>
        <v>11</v>
      </c>
      <c r="AE274" s="61">
        <f t="shared" si="159"/>
        <v>400</v>
      </c>
      <c r="AF274" s="157">
        <f t="shared" si="160"/>
        <v>45804530</v>
      </c>
      <c r="AG274" s="19">
        <f>AE274-'Multi-Family'!AE261</f>
        <v>-154</v>
      </c>
      <c r="AH274" s="13">
        <f>AG274/'Multi-Family'!AE261</f>
        <v>-0.27797833935018051</v>
      </c>
      <c r="AI274" s="12">
        <f>AF274-'Multi-Family'!AF261</f>
        <v>-3873872</v>
      </c>
      <c r="AJ274" s="13">
        <f>AI274/'Multi-Family'!AF261</f>
        <v>-7.7978997794655308E-2</v>
      </c>
      <c r="AK274" s="84">
        <f t="shared" si="163"/>
        <v>154101015.81</v>
      </c>
    </row>
    <row r="275" spans="1:50" x14ac:dyDescent="0.2">
      <c r="A275" s="2" t="s">
        <v>28</v>
      </c>
      <c r="B275" s="86">
        <v>2024</v>
      </c>
      <c r="C275" s="61">
        <v>0</v>
      </c>
      <c r="D275" s="61">
        <v>0</v>
      </c>
      <c r="E275" s="61">
        <v>0</v>
      </c>
      <c r="F275" s="61">
        <v>0</v>
      </c>
      <c r="G275" s="61">
        <v>0</v>
      </c>
      <c r="H275" s="61">
        <v>0</v>
      </c>
      <c r="I275" s="61">
        <v>1</v>
      </c>
      <c r="J275" s="61">
        <v>3</v>
      </c>
      <c r="K275" s="61">
        <v>307458</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192</v>
      </c>
      <c r="AC275" s="61">
        <v>0</v>
      </c>
      <c r="AD275" s="74">
        <f t="shared" si="158"/>
        <v>1</v>
      </c>
      <c r="AE275" s="61">
        <f t="shared" si="159"/>
        <v>195</v>
      </c>
      <c r="AF275" s="157">
        <f t="shared" si="160"/>
        <v>307458</v>
      </c>
      <c r="AG275" s="19">
        <f>AE275-'Multi-Family'!AE262</f>
        <v>-125</v>
      </c>
      <c r="AH275" s="13">
        <f>AG275/'Multi-Family'!AE262</f>
        <v>-0.390625</v>
      </c>
      <c r="AI275" s="12">
        <f>AF275-'Multi-Family'!AF262</f>
        <v>-28281814</v>
      </c>
      <c r="AJ275" s="13">
        <f>AI275/'Multi-Family'!AF262</f>
        <v>-0.98924568628400189</v>
      </c>
      <c r="AK275" s="84">
        <f t="shared" si="163"/>
        <v>125819201.81</v>
      </c>
    </row>
    <row r="276" spans="1:50" ht="13.5" thickBot="1" x14ac:dyDescent="0.25">
      <c r="A276" s="14" t="s">
        <v>29</v>
      </c>
      <c r="B276" s="87">
        <v>2024</v>
      </c>
      <c r="C276" s="153">
        <f t="shared" ref="C276:Q276" si="164">SUM(C264:C275)</f>
        <v>1</v>
      </c>
      <c r="D276" s="153">
        <f t="shared" si="164"/>
        <v>30</v>
      </c>
      <c r="E276" s="64">
        <f t="shared" si="164"/>
        <v>3902637.81</v>
      </c>
      <c r="F276" s="153">
        <f t="shared" si="164"/>
        <v>37</v>
      </c>
      <c r="G276" s="153">
        <f t="shared" si="164"/>
        <v>24</v>
      </c>
      <c r="H276" s="49">
        <f t="shared" si="164"/>
        <v>6480000</v>
      </c>
      <c r="I276" s="153">
        <f t="shared" si="164"/>
        <v>51</v>
      </c>
      <c r="J276" s="153">
        <f t="shared" si="164"/>
        <v>1983</v>
      </c>
      <c r="K276" s="64">
        <f t="shared" si="164"/>
        <v>142562907</v>
      </c>
      <c r="L276" s="153">
        <f t="shared" si="164"/>
        <v>58</v>
      </c>
      <c r="M276" s="153">
        <f t="shared" si="164"/>
        <v>840</v>
      </c>
      <c r="N276" s="64">
        <f t="shared" si="164"/>
        <v>99105178</v>
      </c>
      <c r="O276" s="153">
        <f t="shared" si="164"/>
        <v>2</v>
      </c>
      <c r="P276" s="153">
        <f t="shared" si="164"/>
        <v>6</v>
      </c>
      <c r="Q276" s="64">
        <f t="shared" si="164"/>
        <v>846210</v>
      </c>
      <c r="R276" s="153">
        <f>SUM(R264:R275)</f>
        <v>0</v>
      </c>
      <c r="S276" s="153">
        <f t="shared" ref="S276:AC276" si="165">SUM(S264:S275)</f>
        <v>0</v>
      </c>
      <c r="T276" s="153">
        <f t="shared" si="165"/>
        <v>0</v>
      </c>
      <c r="U276" s="153">
        <f t="shared" si="165"/>
        <v>0</v>
      </c>
      <c r="V276" s="153">
        <f t="shared" si="165"/>
        <v>0</v>
      </c>
      <c r="W276" s="153">
        <f t="shared" si="165"/>
        <v>0</v>
      </c>
      <c r="X276" s="153">
        <f t="shared" si="165"/>
        <v>0</v>
      </c>
      <c r="Y276" s="153">
        <f t="shared" si="165"/>
        <v>0</v>
      </c>
      <c r="Z276" s="64">
        <f t="shared" si="165"/>
        <v>0</v>
      </c>
      <c r="AA276" s="153">
        <f t="shared" si="165"/>
        <v>6</v>
      </c>
      <c r="AB276" s="153">
        <f t="shared" si="165"/>
        <v>762</v>
      </c>
      <c r="AC276" s="49">
        <f t="shared" si="165"/>
        <v>92889748</v>
      </c>
      <c r="AD276" s="158">
        <f>SUM(AD264:AD275)</f>
        <v>155</v>
      </c>
      <c r="AE276" s="153">
        <f t="shared" ref="AE276:AF276" si="166">SUM(AE264:AE275)</f>
        <v>3645</v>
      </c>
      <c r="AF276" s="80">
        <f t="shared" si="166"/>
        <v>345786680.81</v>
      </c>
      <c r="AG276" s="20">
        <f>AE276-'Multi-Family'!AE263</f>
        <v>1359</v>
      </c>
      <c r="AH276" s="18">
        <f>AG276/'Multi-Family'!AE263</f>
        <v>0.59448818897637801</v>
      </c>
      <c r="AI276" s="17">
        <f>AF276-'Multi-Family'!AF263</f>
        <v>125819201.81</v>
      </c>
      <c r="AJ276" s="18">
        <f>AI276/'Multi-Family'!AF263</f>
        <v>0.57199001589684995</v>
      </c>
      <c r="AK276" s="85">
        <f>AI276</f>
        <v>125819201.81</v>
      </c>
    </row>
    <row r="277" spans="1:50" x14ac:dyDescent="0.2">
      <c r="A277" s="5" t="s">
        <v>17</v>
      </c>
      <c r="B277" s="86">
        <v>2025</v>
      </c>
      <c r="C277" s="61">
        <v>0</v>
      </c>
      <c r="D277" s="61">
        <v>0</v>
      </c>
      <c r="E277" s="61">
        <v>0</v>
      </c>
      <c r="F277" s="61">
        <v>0</v>
      </c>
      <c r="G277" s="61">
        <v>0</v>
      </c>
      <c r="H277" s="61">
        <v>0</v>
      </c>
      <c r="I277" s="61">
        <v>14</v>
      </c>
      <c r="J277" s="61">
        <v>426</v>
      </c>
      <c r="K277" s="61">
        <v>34875720</v>
      </c>
      <c r="L277" s="61">
        <v>2</v>
      </c>
      <c r="M277" s="61">
        <v>93</v>
      </c>
      <c r="N277" s="61">
        <v>7010000</v>
      </c>
      <c r="O277" s="61">
        <v>0</v>
      </c>
      <c r="P277" s="61">
        <v>0</v>
      </c>
      <c r="Q277" s="61">
        <v>0</v>
      </c>
      <c r="R277" s="61">
        <v>0</v>
      </c>
      <c r="S277" s="61">
        <v>0</v>
      </c>
      <c r="T277" s="61">
        <v>0</v>
      </c>
      <c r="U277" s="61">
        <v>0</v>
      </c>
      <c r="V277" s="61">
        <v>0</v>
      </c>
      <c r="W277" s="61">
        <v>0</v>
      </c>
      <c r="X277" s="61">
        <v>0</v>
      </c>
      <c r="Y277" s="61">
        <v>0</v>
      </c>
      <c r="Z277" s="61">
        <v>0</v>
      </c>
      <c r="AA277" s="61">
        <v>0</v>
      </c>
      <c r="AB277" s="61">
        <v>0</v>
      </c>
      <c r="AC277" s="61">
        <v>0</v>
      </c>
      <c r="AD277" s="74">
        <f>C277+F277+I277+L277+O277+R277+U277+X277+AA277</f>
        <v>16</v>
      </c>
      <c r="AE277" s="61">
        <f>D277+G277+J277+M277+P277+S277+V277+Y277+AB277</f>
        <v>519</v>
      </c>
      <c r="AF277" s="157">
        <f>E277+H277+K277+N277+Q277+T277+W277+Z277+AC277</f>
        <v>41885720</v>
      </c>
      <c r="AG277" s="19">
        <f>AE277-'Multi-Family'!AE264</f>
        <v>-154</v>
      </c>
      <c r="AH277" s="13">
        <v>1</v>
      </c>
      <c r="AI277" s="12">
        <f>AF277-'Multi-Family'!AF264</f>
        <v>-32433312</v>
      </c>
      <c r="AJ277" s="13">
        <v>1</v>
      </c>
      <c r="AK277" s="84">
        <f>AI277</f>
        <v>-32433312</v>
      </c>
      <c r="AM277" s="26">
        <f t="array" ref="AM277:AX278">TRANSPOSE(AE277:AF288)</f>
        <v>519</v>
      </c>
      <c r="AN277" s="26">
        <v>304</v>
      </c>
      <c r="AO277" s="26">
        <v>0</v>
      </c>
      <c r="AP277" s="26">
        <v>0</v>
      </c>
      <c r="AQ277" s="26">
        <v>0</v>
      </c>
      <c r="AR277" s="26">
        <v>0</v>
      </c>
      <c r="AS277" s="26">
        <v>0</v>
      </c>
      <c r="AT277" s="26">
        <v>0</v>
      </c>
      <c r="AU277" s="26">
        <v>0</v>
      </c>
      <c r="AV277" s="26">
        <v>0</v>
      </c>
      <c r="AW277" s="26">
        <v>0</v>
      </c>
      <c r="AX277" s="26">
        <v>0</v>
      </c>
    </row>
    <row r="278" spans="1:50" x14ac:dyDescent="0.2">
      <c r="A278" s="2" t="s">
        <v>18</v>
      </c>
      <c r="B278" s="86">
        <v>2025</v>
      </c>
      <c r="C278" s="61">
        <v>0</v>
      </c>
      <c r="D278" s="61">
        <v>0</v>
      </c>
      <c r="E278" s="61">
        <v>0</v>
      </c>
      <c r="F278" s="61">
        <v>0</v>
      </c>
      <c r="G278" s="61">
        <v>0</v>
      </c>
      <c r="H278" s="61">
        <v>0</v>
      </c>
      <c r="I278" s="61">
        <v>13</v>
      </c>
      <c r="J278" s="61">
        <v>256</v>
      </c>
      <c r="K278" s="61">
        <v>23159243</v>
      </c>
      <c r="L278" s="61">
        <v>0</v>
      </c>
      <c r="M278" s="61">
        <v>0</v>
      </c>
      <c r="N278" s="61">
        <v>0</v>
      </c>
      <c r="O278" s="61">
        <v>1</v>
      </c>
      <c r="P278" s="61">
        <v>48</v>
      </c>
      <c r="Q278" s="61">
        <v>5500000</v>
      </c>
      <c r="R278" s="61">
        <v>0</v>
      </c>
      <c r="S278" s="61">
        <v>0</v>
      </c>
      <c r="T278" s="61">
        <v>0</v>
      </c>
      <c r="U278" s="61">
        <v>0</v>
      </c>
      <c r="V278" s="61">
        <v>0</v>
      </c>
      <c r="W278" s="61">
        <v>0</v>
      </c>
      <c r="X278" s="61">
        <v>0</v>
      </c>
      <c r="Y278" s="61">
        <v>0</v>
      </c>
      <c r="Z278" s="61">
        <v>0</v>
      </c>
      <c r="AA278" s="61">
        <v>0</v>
      </c>
      <c r="AB278" s="61">
        <v>0</v>
      </c>
      <c r="AC278" s="61">
        <v>0</v>
      </c>
      <c r="AD278" s="74">
        <f t="shared" ref="AD278:AD288" si="167">C278+F278+I278+L278+O278+R278+U278+X278+AA278</f>
        <v>14</v>
      </c>
      <c r="AE278" s="61">
        <f t="shared" ref="AE278:AE287" si="168">D278+G278+J278+M278+P278+S278+V278+Y278+AB278</f>
        <v>304</v>
      </c>
      <c r="AF278" s="157">
        <f t="shared" ref="AF278:AF288" si="169">E278+H278+K278+N278+Q278+T278+W278+Z278+AC278</f>
        <v>28659243</v>
      </c>
      <c r="AG278" s="19">
        <f>AE278-'Multi-Family'!AE265</f>
        <v>252</v>
      </c>
      <c r="AH278" s="13">
        <f>AG278/'Multi-Family'!AE265</f>
        <v>4.8461538461538458</v>
      </c>
      <c r="AI278" s="12">
        <f>AF278-'Multi-Family'!AF265</f>
        <v>19983553</v>
      </c>
      <c r="AJ278" s="13">
        <f>AI278/'Multi-Family'!AF265</f>
        <v>2.3033963869156229</v>
      </c>
      <c r="AK278" s="84">
        <f t="shared" ref="AK278" si="170">AK277+AI278</f>
        <v>-12449759</v>
      </c>
      <c r="AM278" s="26">
        <v>41885720</v>
      </c>
      <c r="AN278" s="26">
        <v>28659243</v>
      </c>
      <c r="AO278" s="26">
        <v>0</v>
      </c>
      <c r="AP278" s="26">
        <v>0</v>
      </c>
      <c r="AQ278" s="26">
        <v>0</v>
      </c>
      <c r="AR278" s="26">
        <v>0</v>
      </c>
      <c r="AS278" s="26">
        <v>0</v>
      </c>
      <c r="AT278" s="26">
        <v>0</v>
      </c>
      <c r="AU278" s="26">
        <v>0</v>
      </c>
      <c r="AV278" s="26">
        <v>0</v>
      </c>
      <c r="AW278" s="26">
        <v>0</v>
      </c>
      <c r="AX278" s="26">
        <v>0</v>
      </c>
    </row>
    <row r="279" spans="1:50" x14ac:dyDescent="0.2">
      <c r="A279" s="2" t="s">
        <v>19</v>
      </c>
      <c r="B279" s="86">
        <v>2025</v>
      </c>
      <c r="C279" s="61">
        <v>0</v>
      </c>
      <c r="D279" s="61">
        <v>0</v>
      </c>
      <c r="E279" s="61">
        <v>0</v>
      </c>
      <c r="F279" s="61">
        <v>0</v>
      </c>
      <c r="G279" s="61">
        <v>0</v>
      </c>
      <c r="H279" s="61">
        <v>0</v>
      </c>
      <c r="I279" s="61">
        <v>0</v>
      </c>
      <c r="J279" s="61">
        <v>0</v>
      </c>
      <c r="K279" s="61">
        <v>0</v>
      </c>
      <c r="L279" s="61">
        <v>0</v>
      </c>
      <c r="M279" s="61">
        <v>0</v>
      </c>
      <c r="N279" s="61">
        <v>0</v>
      </c>
      <c r="O279" s="61">
        <v>0</v>
      </c>
      <c r="P279" s="61">
        <v>0</v>
      </c>
      <c r="Q279" s="61">
        <v>0</v>
      </c>
      <c r="R279" s="61">
        <v>0</v>
      </c>
      <c r="S279" s="61">
        <v>0</v>
      </c>
      <c r="T279" s="61">
        <v>0</v>
      </c>
      <c r="U279" s="61">
        <v>0</v>
      </c>
      <c r="V279" s="61">
        <v>0</v>
      </c>
      <c r="W279" s="61">
        <v>0</v>
      </c>
      <c r="X279" s="61">
        <v>0</v>
      </c>
      <c r="Y279" s="61">
        <v>0</v>
      </c>
      <c r="Z279" s="61">
        <v>0</v>
      </c>
      <c r="AA279" s="61">
        <v>0</v>
      </c>
      <c r="AB279" s="61">
        <v>0</v>
      </c>
      <c r="AC279" s="61">
        <v>0</v>
      </c>
      <c r="AD279" s="74">
        <f t="shared" si="167"/>
        <v>0</v>
      </c>
      <c r="AE279" s="61">
        <f t="shared" si="168"/>
        <v>0</v>
      </c>
      <c r="AF279" s="157">
        <f t="shared" si="169"/>
        <v>0</v>
      </c>
      <c r="AG279" s="19">
        <f>AE279-'Multi-Family'!AE266</f>
        <v>-16</v>
      </c>
      <c r="AH279" s="13">
        <f>AG279/'Multi-Family'!AE266</f>
        <v>-1</v>
      </c>
      <c r="AI279" s="12">
        <f>AF279-'Multi-Family'!AF266</f>
        <v>-456188</v>
      </c>
      <c r="AJ279" s="13">
        <f>AI279/'Multi-Family'!AF266</f>
        <v>-1</v>
      </c>
      <c r="AK279" s="84">
        <f>AK278+AI279</f>
        <v>-12905947</v>
      </c>
      <c r="AM279" s="26">
        <f>AM278/$AM$150</f>
        <v>41.885719999999999</v>
      </c>
      <c r="AN279" s="26">
        <f t="shared" ref="AN279:AX279" si="171">AN278/$AM$150</f>
        <v>28.659243</v>
      </c>
      <c r="AO279" s="26">
        <f t="shared" si="171"/>
        <v>0</v>
      </c>
      <c r="AP279" s="26">
        <f t="shared" si="171"/>
        <v>0</v>
      </c>
      <c r="AQ279" s="26">
        <f t="shared" si="171"/>
        <v>0</v>
      </c>
      <c r="AR279" s="26">
        <f t="shared" si="171"/>
        <v>0</v>
      </c>
      <c r="AS279" s="26">
        <f t="shared" si="171"/>
        <v>0</v>
      </c>
      <c r="AT279" s="26">
        <f t="shared" si="171"/>
        <v>0</v>
      </c>
      <c r="AU279" s="26">
        <f t="shared" si="171"/>
        <v>0</v>
      </c>
      <c r="AV279" s="26">
        <f t="shared" si="171"/>
        <v>0</v>
      </c>
      <c r="AW279" s="26">
        <f t="shared" si="171"/>
        <v>0</v>
      </c>
      <c r="AX279" s="26">
        <f t="shared" si="171"/>
        <v>0</v>
      </c>
    </row>
    <row r="280" spans="1:50" x14ac:dyDescent="0.2">
      <c r="A280" s="2" t="s">
        <v>20</v>
      </c>
      <c r="B280" s="86">
        <v>2025</v>
      </c>
      <c r="C280" s="61">
        <v>0</v>
      </c>
      <c r="D280" s="61">
        <v>0</v>
      </c>
      <c r="E280" s="61">
        <v>0</v>
      </c>
      <c r="F280" s="61">
        <v>0</v>
      </c>
      <c r="G280" s="61">
        <v>0</v>
      </c>
      <c r="H280" s="61">
        <v>0</v>
      </c>
      <c r="I280" s="61">
        <v>0</v>
      </c>
      <c r="J280" s="61">
        <v>0</v>
      </c>
      <c r="K280" s="61">
        <v>0</v>
      </c>
      <c r="L280" s="61">
        <v>0</v>
      </c>
      <c r="M280" s="61">
        <v>0</v>
      </c>
      <c r="N280" s="61">
        <v>0</v>
      </c>
      <c r="O280" s="61">
        <v>0</v>
      </c>
      <c r="P280" s="61">
        <v>0</v>
      </c>
      <c r="Q280" s="61">
        <v>0</v>
      </c>
      <c r="R280" s="61">
        <v>0</v>
      </c>
      <c r="S280" s="61">
        <v>0</v>
      </c>
      <c r="T280" s="61">
        <v>0</v>
      </c>
      <c r="U280" s="61">
        <v>0</v>
      </c>
      <c r="V280" s="61">
        <v>0</v>
      </c>
      <c r="W280" s="61">
        <v>0</v>
      </c>
      <c r="X280" s="61">
        <v>0</v>
      </c>
      <c r="Y280" s="61">
        <v>0</v>
      </c>
      <c r="Z280" s="61">
        <v>0</v>
      </c>
      <c r="AA280" s="61">
        <v>0</v>
      </c>
      <c r="AB280" s="61">
        <v>0</v>
      </c>
      <c r="AC280" s="61">
        <v>0</v>
      </c>
      <c r="AD280" s="74">
        <f t="shared" si="167"/>
        <v>0</v>
      </c>
      <c r="AE280" s="61">
        <f t="shared" si="168"/>
        <v>0</v>
      </c>
      <c r="AF280" s="157">
        <f t="shared" si="169"/>
        <v>0</v>
      </c>
      <c r="AG280" s="19">
        <f>AE280-'Multi-Family'!AE267</f>
        <v>-300</v>
      </c>
      <c r="AH280" s="13">
        <f>AG280/'Multi-Family'!AE267</f>
        <v>-1</v>
      </c>
      <c r="AI280" s="12">
        <f>AF280-'Multi-Family'!AF267</f>
        <v>-40048601</v>
      </c>
      <c r="AJ280" s="13">
        <f>AI280/'Multi-Family'!AF267</f>
        <v>-1</v>
      </c>
      <c r="AK280" s="84">
        <f t="shared" ref="AK280:AK288" si="172">AK279+AI280</f>
        <v>-52954548</v>
      </c>
    </row>
    <row r="281" spans="1:50" x14ac:dyDescent="0.2">
      <c r="A281" s="2" t="s">
        <v>21</v>
      </c>
      <c r="B281" s="86">
        <v>2025</v>
      </c>
      <c r="C281" s="61">
        <v>0</v>
      </c>
      <c r="D281" s="61">
        <v>0</v>
      </c>
      <c r="E281" s="61">
        <v>0</v>
      </c>
      <c r="F281" s="61">
        <v>0</v>
      </c>
      <c r="G281" s="61">
        <v>0</v>
      </c>
      <c r="H281" s="61">
        <v>0</v>
      </c>
      <c r="I281" s="61">
        <v>0</v>
      </c>
      <c r="J281" s="61">
        <v>0</v>
      </c>
      <c r="K281" s="61">
        <v>0</v>
      </c>
      <c r="L281" s="61">
        <v>0</v>
      </c>
      <c r="M281" s="61">
        <v>0</v>
      </c>
      <c r="N281" s="61">
        <v>0</v>
      </c>
      <c r="O281" s="61">
        <v>0</v>
      </c>
      <c r="P281" s="61">
        <v>0</v>
      </c>
      <c r="Q281" s="61">
        <v>0</v>
      </c>
      <c r="R281" s="61">
        <v>0</v>
      </c>
      <c r="S281" s="61">
        <v>0</v>
      </c>
      <c r="T281" s="61">
        <v>0</v>
      </c>
      <c r="U281" s="61">
        <v>0</v>
      </c>
      <c r="V281" s="61">
        <v>0</v>
      </c>
      <c r="W281" s="61">
        <v>0</v>
      </c>
      <c r="X281" s="61">
        <v>0</v>
      </c>
      <c r="Y281" s="61">
        <v>0</v>
      </c>
      <c r="Z281" s="61">
        <v>0</v>
      </c>
      <c r="AA281" s="61">
        <v>0</v>
      </c>
      <c r="AB281" s="61">
        <v>0</v>
      </c>
      <c r="AC281" s="61">
        <v>0</v>
      </c>
      <c r="AD281" s="74">
        <f t="shared" si="167"/>
        <v>0</v>
      </c>
      <c r="AE281" s="61">
        <f t="shared" si="168"/>
        <v>0</v>
      </c>
      <c r="AF281" s="157">
        <f>E281+H281+K281+N281+Q281+T281+W281+Z281+AC281</f>
        <v>0</v>
      </c>
      <c r="AG281" s="19">
        <f>AE281-'Multi-Family'!AE268</f>
        <v>-541</v>
      </c>
      <c r="AH281" s="13">
        <f>AG281/'Multi-Family'!AE268</f>
        <v>-1</v>
      </c>
      <c r="AI281" s="12">
        <f>AF281-'Multi-Family'!AF268</f>
        <v>-38154060</v>
      </c>
      <c r="AJ281" s="13">
        <f>AI281/'Multi-Family'!AF268</f>
        <v>-1</v>
      </c>
      <c r="AK281" s="84">
        <f t="shared" si="172"/>
        <v>-91108608</v>
      </c>
    </row>
    <row r="282" spans="1:50" x14ac:dyDescent="0.2">
      <c r="A282" s="2" t="s">
        <v>22</v>
      </c>
      <c r="B282" s="86">
        <v>2025</v>
      </c>
      <c r="C282" s="61">
        <v>0</v>
      </c>
      <c r="D282" s="61">
        <v>0</v>
      </c>
      <c r="E282" s="61">
        <v>0</v>
      </c>
      <c r="F282" s="61">
        <v>0</v>
      </c>
      <c r="G282" s="61">
        <v>0</v>
      </c>
      <c r="H282" s="61">
        <v>0</v>
      </c>
      <c r="I282" s="61">
        <v>0</v>
      </c>
      <c r="J282" s="61">
        <v>0</v>
      </c>
      <c r="K282" s="61">
        <v>0</v>
      </c>
      <c r="L282" s="61">
        <v>0</v>
      </c>
      <c r="M282" s="61">
        <v>0</v>
      </c>
      <c r="N282" s="61">
        <v>0</v>
      </c>
      <c r="O282" s="61">
        <v>0</v>
      </c>
      <c r="P282" s="61">
        <v>0</v>
      </c>
      <c r="Q282" s="61">
        <v>0</v>
      </c>
      <c r="R282" s="61">
        <v>0</v>
      </c>
      <c r="S282" s="61">
        <v>0</v>
      </c>
      <c r="T282" s="61">
        <v>0</v>
      </c>
      <c r="U282" s="61">
        <v>0</v>
      </c>
      <c r="V282" s="61">
        <v>0</v>
      </c>
      <c r="W282" s="61">
        <v>0</v>
      </c>
      <c r="X282" s="61">
        <v>0</v>
      </c>
      <c r="Y282" s="61">
        <v>0</v>
      </c>
      <c r="Z282" s="61">
        <v>0</v>
      </c>
      <c r="AA282" s="61">
        <v>0</v>
      </c>
      <c r="AB282" s="61">
        <v>0</v>
      </c>
      <c r="AC282" s="61">
        <v>0</v>
      </c>
      <c r="AD282" s="74">
        <f t="shared" si="167"/>
        <v>0</v>
      </c>
      <c r="AE282" s="61">
        <f t="shared" si="168"/>
        <v>0</v>
      </c>
      <c r="AF282" s="157">
        <f t="shared" si="169"/>
        <v>0</v>
      </c>
      <c r="AG282" s="19">
        <f>AE282-'Multi-Family'!AE269</f>
        <v>-4</v>
      </c>
      <c r="AH282" s="13">
        <f>AG282/'Multi-Family'!AE269</f>
        <v>-1</v>
      </c>
      <c r="AI282" s="12">
        <f>AF282-'Multi-Family'!AF269</f>
        <v>-450000</v>
      </c>
      <c r="AJ282" s="13">
        <f>AI282/'Multi-Family'!AF269</f>
        <v>-1</v>
      </c>
      <c r="AK282" s="84">
        <f t="shared" si="172"/>
        <v>-91558608</v>
      </c>
    </row>
    <row r="283" spans="1:50" x14ac:dyDescent="0.2">
      <c r="A283" s="2" t="s">
        <v>23</v>
      </c>
      <c r="B283" s="86">
        <v>2025</v>
      </c>
      <c r="C283" s="61">
        <v>0</v>
      </c>
      <c r="D283" s="61">
        <v>0</v>
      </c>
      <c r="E283" s="61">
        <v>0</v>
      </c>
      <c r="F283" s="61">
        <v>0</v>
      </c>
      <c r="G283" s="61">
        <v>0</v>
      </c>
      <c r="H283" s="61">
        <v>0</v>
      </c>
      <c r="I283" s="61">
        <v>0</v>
      </c>
      <c r="J283" s="61">
        <v>0</v>
      </c>
      <c r="K283" s="61">
        <v>0</v>
      </c>
      <c r="L283" s="61">
        <v>0</v>
      </c>
      <c r="M283" s="61">
        <v>0</v>
      </c>
      <c r="N283" s="61">
        <v>0</v>
      </c>
      <c r="O283" s="61">
        <v>0</v>
      </c>
      <c r="P283" s="61">
        <v>0</v>
      </c>
      <c r="Q283" s="61">
        <v>0</v>
      </c>
      <c r="R283" s="61">
        <v>0</v>
      </c>
      <c r="S283" s="61">
        <v>0</v>
      </c>
      <c r="T283" s="61">
        <v>0</v>
      </c>
      <c r="U283" s="61">
        <v>0</v>
      </c>
      <c r="V283" s="61">
        <v>0</v>
      </c>
      <c r="W283" s="61">
        <v>0</v>
      </c>
      <c r="X283" s="61">
        <v>0</v>
      </c>
      <c r="Y283" s="61">
        <v>0</v>
      </c>
      <c r="Z283" s="61">
        <v>0</v>
      </c>
      <c r="AA283" s="61">
        <v>0</v>
      </c>
      <c r="AB283" s="61">
        <v>0</v>
      </c>
      <c r="AC283" s="61">
        <v>0</v>
      </c>
      <c r="AD283" s="74">
        <f t="shared" si="167"/>
        <v>0</v>
      </c>
      <c r="AE283" s="61">
        <f t="shared" si="168"/>
        <v>0</v>
      </c>
      <c r="AF283" s="157">
        <f t="shared" si="169"/>
        <v>0</v>
      </c>
      <c r="AG283" s="19">
        <f>AE283-'Multi-Family'!AE270</f>
        <v>-174</v>
      </c>
      <c r="AH283" s="13">
        <f>AG283/'Multi-Family'!AE270</f>
        <v>-1</v>
      </c>
      <c r="AI283" s="12">
        <f>AF283-'Multi-Family'!AF270</f>
        <v>-19284256</v>
      </c>
      <c r="AJ283" s="13">
        <f>AI283/'Multi-Family'!AF270</f>
        <v>-1</v>
      </c>
      <c r="AK283" s="84">
        <f t="shared" si="172"/>
        <v>-110842864</v>
      </c>
    </row>
    <row r="284" spans="1:50" x14ac:dyDescent="0.2">
      <c r="A284" s="2" t="s">
        <v>24</v>
      </c>
      <c r="B284" s="86">
        <v>2025</v>
      </c>
      <c r="C284" s="61">
        <v>0</v>
      </c>
      <c r="D284" s="61">
        <v>0</v>
      </c>
      <c r="E284" s="61">
        <v>0</v>
      </c>
      <c r="F284" s="61">
        <v>0</v>
      </c>
      <c r="G284" s="61">
        <v>0</v>
      </c>
      <c r="H284" s="61">
        <v>0</v>
      </c>
      <c r="I284" s="61">
        <v>0</v>
      </c>
      <c r="J284" s="61">
        <v>0</v>
      </c>
      <c r="K284" s="61">
        <v>0</v>
      </c>
      <c r="L284" s="61">
        <v>0</v>
      </c>
      <c r="M284" s="61">
        <v>0</v>
      </c>
      <c r="N284" s="61">
        <v>0</v>
      </c>
      <c r="O284" s="61">
        <v>0</v>
      </c>
      <c r="P284" s="61">
        <v>0</v>
      </c>
      <c r="Q284" s="61">
        <v>0</v>
      </c>
      <c r="R284" s="61">
        <v>0</v>
      </c>
      <c r="S284" s="61">
        <v>0</v>
      </c>
      <c r="T284" s="61">
        <v>0</v>
      </c>
      <c r="U284" s="61">
        <v>0</v>
      </c>
      <c r="V284" s="61">
        <v>0</v>
      </c>
      <c r="W284" s="61">
        <v>0</v>
      </c>
      <c r="X284" s="61">
        <v>0</v>
      </c>
      <c r="Y284" s="61">
        <v>0</v>
      </c>
      <c r="Z284" s="61">
        <v>0</v>
      </c>
      <c r="AA284" s="61">
        <v>0</v>
      </c>
      <c r="AB284" s="61">
        <v>0</v>
      </c>
      <c r="AC284" s="61">
        <v>0</v>
      </c>
      <c r="AD284" s="74">
        <f t="shared" si="167"/>
        <v>0</v>
      </c>
      <c r="AE284" s="61">
        <f t="shared" si="168"/>
        <v>0</v>
      </c>
      <c r="AF284" s="157">
        <f t="shared" si="169"/>
        <v>0</v>
      </c>
      <c r="AG284" s="19">
        <f>AE284-'Multi-Family'!AE271</f>
        <v>-85</v>
      </c>
      <c r="AH284" s="13">
        <f>AG284/'Multi-Family'!AE271</f>
        <v>-1</v>
      </c>
      <c r="AI284" s="12">
        <f>AF284-'Multi-Family'!AF271</f>
        <v>-7723847.8100000005</v>
      </c>
      <c r="AJ284" s="13">
        <f>AI284/'Multi-Family'!AF271</f>
        <v>-1</v>
      </c>
      <c r="AK284" s="84">
        <f t="shared" si="172"/>
        <v>-118566711.81</v>
      </c>
    </row>
    <row r="285" spans="1:50" x14ac:dyDescent="0.2">
      <c r="A285" s="2" t="s">
        <v>25</v>
      </c>
      <c r="B285" s="86">
        <v>2025</v>
      </c>
      <c r="C285" s="61">
        <v>0</v>
      </c>
      <c r="D285" s="61">
        <v>0</v>
      </c>
      <c r="E285" s="61">
        <v>0</v>
      </c>
      <c r="F285" s="61">
        <v>0</v>
      </c>
      <c r="G285" s="61">
        <v>0</v>
      </c>
      <c r="H285" s="61">
        <v>0</v>
      </c>
      <c r="I285" s="61">
        <v>0</v>
      </c>
      <c r="J285" s="61">
        <v>0</v>
      </c>
      <c r="K285" s="61">
        <v>0</v>
      </c>
      <c r="L285" s="61">
        <v>0</v>
      </c>
      <c r="M285" s="61">
        <v>0</v>
      </c>
      <c r="N285" s="61">
        <v>0</v>
      </c>
      <c r="O285" s="61">
        <v>0</v>
      </c>
      <c r="P285" s="61">
        <v>0</v>
      </c>
      <c r="Q285" s="61">
        <v>0</v>
      </c>
      <c r="R285" s="61">
        <v>0</v>
      </c>
      <c r="S285" s="61">
        <v>0</v>
      </c>
      <c r="T285" s="61">
        <v>0</v>
      </c>
      <c r="U285" s="61">
        <v>0</v>
      </c>
      <c r="V285" s="61">
        <v>0</v>
      </c>
      <c r="W285" s="61">
        <v>0</v>
      </c>
      <c r="X285" s="61">
        <v>0</v>
      </c>
      <c r="Y285" s="61">
        <v>0</v>
      </c>
      <c r="Z285" s="61">
        <v>0</v>
      </c>
      <c r="AA285" s="61">
        <v>0</v>
      </c>
      <c r="AB285" s="61">
        <v>0</v>
      </c>
      <c r="AC285" s="61">
        <v>0</v>
      </c>
      <c r="AD285" s="74">
        <f t="shared" si="167"/>
        <v>0</v>
      </c>
      <c r="AE285" s="61">
        <f t="shared" si="168"/>
        <v>0</v>
      </c>
      <c r="AF285" s="157">
        <f t="shared" si="169"/>
        <v>0</v>
      </c>
      <c r="AG285" s="19">
        <f>AE285-'Multi-Family'!AE272</f>
        <v>-677</v>
      </c>
      <c r="AH285" s="13">
        <f>AG285/'Multi-Family'!AE272</f>
        <v>-1</v>
      </c>
      <c r="AI285" s="12">
        <f>AF285-'Multi-Family'!AF272</f>
        <v>-74621491</v>
      </c>
      <c r="AJ285" s="13">
        <f>AI285/'Multi-Family'!AF272</f>
        <v>-1</v>
      </c>
      <c r="AK285" s="84">
        <f t="shared" si="172"/>
        <v>-193188202.81</v>
      </c>
    </row>
    <row r="286" spans="1:50" x14ac:dyDescent="0.2">
      <c r="A286" s="2" t="s">
        <v>26</v>
      </c>
      <c r="B286" s="86">
        <v>2025</v>
      </c>
      <c r="C286" s="61">
        <v>0</v>
      </c>
      <c r="D286" s="61">
        <v>0</v>
      </c>
      <c r="E286" s="61">
        <v>0</v>
      </c>
      <c r="F286" s="61">
        <v>0</v>
      </c>
      <c r="G286" s="61">
        <v>0</v>
      </c>
      <c r="H286" s="61">
        <v>0</v>
      </c>
      <c r="I286" s="61">
        <v>0</v>
      </c>
      <c r="J286" s="61">
        <v>0</v>
      </c>
      <c r="K286" s="61">
        <v>0</v>
      </c>
      <c r="L286" s="61">
        <v>0</v>
      </c>
      <c r="M286" s="61">
        <v>0</v>
      </c>
      <c r="N286" s="61">
        <v>0</v>
      </c>
      <c r="O286" s="61">
        <v>0</v>
      </c>
      <c r="P286" s="61">
        <v>0</v>
      </c>
      <c r="Q286" s="61">
        <v>0</v>
      </c>
      <c r="R286" s="61">
        <v>0</v>
      </c>
      <c r="S286" s="61">
        <v>0</v>
      </c>
      <c r="T286" s="61">
        <v>0</v>
      </c>
      <c r="U286" s="61">
        <v>0</v>
      </c>
      <c r="V286" s="61">
        <v>0</v>
      </c>
      <c r="W286" s="61">
        <v>0</v>
      </c>
      <c r="X286" s="61">
        <v>0</v>
      </c>
      <c r="Y286" s="61">
        <v>0</v>
      </c>
      <c r="Z286" s="61">
        <v>0</v>
      </c>
      <c r="AA286" s="61">
        <v>0</v>
      </c>
      <c r="AB286" s="61">
        <v>0</v>
      </c>
      <c r="AC286" s="61">
        <v>0</v>
      </c>
      <c r="AD286" s="74">
        <f t="shared" si="167"/>
        <v>0</v>
      </c>
      <c r="AE286" s="61">
        <f t="shared" si="168"/>
        <v>0</v>
      </c>
      <c r="AF286" s="157">
        <f t="shared" si="169"/>
        <v>0</v>
      </c>
      <c r="AG286" s="19">
        <f>AE286-'Multi-Family'!AE273</f>
        <v>-528</v>
      </c>
      <c r="AH286" s="13">
        <f>AG286/'Multi-Family'!AE273</f>
        <v>-1</v>
      </c>
      <c r="AI286" s="12">
        <f>AF286-'Multi-Family'!AF273</f>
        <v>-35941527</v>
      </c>
      <c r="AJ286" s="13">
        <f>AI286/'Multi-Family'!AF273</f>
        <v>-1</v>
      </c>
      <c r="AK286" s="84">
        <f t="shared" si="172"/>
        <v>-229129729.81</v>
      </c>
    </row>
    <row r="287" spans="1:50" x14ac:dyDescent="0.2">
      <c r="A287" s="2" t="s">
        <v>27</v>
      </c>
      <c r="B287" s="86">
        <v>2025</v>
      </c>
      <c r="C287" s="61">
        <v>0</v>
      </c>
      <c r="D287" s="61">
        <v>0</v>
      </c>
      <c r="E287" s="61">
        <v>0</v>
      </c>
      <c r="F287" s="61">
        <v>0</v>
      </c>
      <c r="G287" s="61">
        <v>0</v>
      </c>
      <c r="H287" s="61">
        <v>0</v>
      </c>
      <c r="I287" s="61">
        <v>0</v>
      </c>
      <c r="J287" s="61">
        <v>0</v>
      </c>
      <c r="K287" s="61">
        <v>0</v>
      </c>
      <c r="L287" s="61">
        <v>0</v>
      </c>
      <c r="M287" s="61">
        <v>0</v>
      </c>
      <c r="N287" s="61">
        <v>0</v>
      </c>
      <c r="O287" s="61">
        <v>0</v>
      </c>
      <c r="P287" s="61">
        <v>0</v>
      </c>
      <c r="Q287" s="61">
        <v>0</v>
      </c>
      <c r="R287" s="61">
        <v>0</v>
      </c>
      <c r="S287" s="61">
        <v>0</v>
      </c>
      <c r="T287" s="61">
        <v>0</v>
      </c>
      <c r="U287" s="61">
        <v>0</v>
      </c>
      <c r="V287" s="61">
        <v>0</v>
      </c>
      <c r="W287" s="61">
        <v>0</v>
      </c>
      <c r="X287" s="61">
        <v>0</v>
      </c>
      <c r="Y287" s="61">
        <v>0</v>
      </c>
      <c r="Z287" s="61">
        <v>0</v>
      </c>
      <c r="AA287" s="61">
        <v>0</v>
      </c>
      <c r="AB287" s="61">
        <v>0</v>
      </c>
      <c r="AC287" s="61">
        <v>0</v>
      </c>
      <c r="AD287" s="74">
        <f t="shared" si="167"/>
        <v>0</v>
      </c>
      <c r="AE287" s="61">
        <f t="shared" si="168"/>
        <v>0</v>
      </c>
      <c r="AF287" s="157">
        <f t="shared" si="169"/>
        <v>0</v>
      </c>
      <c r="AG287" s="19">
        <f>AE287-'Multi-Family'!AE274</f>
        <v>-400</v>
      </c>
      <c r="AH287" s="13">
        <f>AG287/'Multi-Family'!AE274</f>
        <v>-1</v>
      </c>
      <c r="AI287" s="12">
        <f>AF287-'Multi-Family'!AF274</f>
        <v>-45804530</v>
      </c>
      <c r="AJ287" s="13">
        <f>AI287/'Multi-Family'!AF274</f>
        <v>-1</v>
      </c>
      <c r="AK287" s="84">
        <f t="shared" si="172"/>
        <v>-274934259.81</v>
      </c>
    </row>
    <row r="288" spans="1:50" x14ac:dyDescent="0.2">
      <c r="A288" s="2" t="s">
        <v>28</v>
      </c>
      <c r="B288" s="86">
        <v>2025</v>
      </c>
      <c r="C288" s="61">
        <v>0</v>
      </c>
      <c r="D288" s="61">
        <v>0</v>
      </c>
      <c r="E288" s="61">
        <v>0</v>
      </c>
      <c r="F288" s="61">
        <v>0</v>
      </c>
      <c r="G288" s="61">
        <v>0</v>
      </c>
      <c r="H288" s="61">
        <v>0</v>
      </c>
      <c r="I288" s="61">
        <v>0</v>
      </c>
      <c r="J288" s="61">
        <v>0</v>
      </c>
      <c r="K288" s="61">
        <v>0</v>
      </c>
      <c r="L288" s="61">
        <v>0</v>
      </c>
      <c r="M288" s="61">
        <v>0</v>
      </c>
      <c r="N288" s="61">
        <v>0</v>
      </c>
      <c r="O288" s="61">
        <v>0</v>
      </c>
      <c r="P288" s="61">
        <v>0</v>
      </c>
      <c r="Q288" s="61">
        <v>0</v>
      </c>
      <c r="R288" s="61">
        <v>0</v>
      </c>
      <c r="S288" s="61">
        <v>0</v>
      </c>
      <c r="T288" s="61">
        <v>0</v>
      </c>
      <c r="U288" s="61">
        <v>0</v>
      </c>
      <c r="V288" s="61">
        <v>0</v>
      </c>
      <c r="W288" s="61">
        <v>0</v>
      </c>
      <c r="X288" s="61">
        <v>0</v>
      </c>
      <c r="Y288" s="61">
        <v>0</v>
      </c>
      <c r="Z288" s="61">
        <v>0</v>
      </c>
      <c r="AA288" s="61">
        <v>0</v>
      </c>
      <c r="AB288" s="61">
        <v>0</v>
      </c>
      <c r="AC288" s="61">
        <v>0</v>
      </c>
      <c r="AD288" s="74">
        <f t="shared" si="167"/>
        <v>0</v>
      </c>
      <c r="AE288" s="61">
        <f>D288+G288+J288+M288+P288+S288+V288+Y288+AB288</f>
        <v>0</v>
      </c>
      <c r="AF288" s="157">
        <f t="shared" si="169"/>
        <v>0</v>
      </c>
      <c r="AG288" s="19">
        <f>AE288-'Multi-Family'!AE275</f>
        <v>-195</v>
      </c>
      <c r="AH288" s="13">
        <f>AG288/'Multi-Family'!AE275</f>
        <v>-1</v>
      </c>
      <c r="AI288" s="12">
        <f>AF288-'Multi-Family'!AF275</f>
        <v>-307458</v>
      </c>
      <c r="AJ288" s="13">
        <f>AI288/'Multi-Family'!AF275</f>
        <v>-1</v>
      </c>
      <c r="AK288" s="84">
        <f t="shared" si="172"/>
        <v>-275241717.81</v>
      </c>
    </row>
    <row r="289" spans="1:37" ht="13.5" thickBot="1" x14ac:dyDescent="0.25">
      <c r="A289" s="14" t="s">
        <v>29</v>
      </c>
      <c r="B289" s="87">
        <v>2025</v>
      </c>
      <c r="C289" s="153">
        <f t="shared" ref="C289:Q289" si="173">SUM(C277:C288)</f>
        <v>0</v>
      </c>
      <c r="D289" s="153">
        <f t="shared" si="173"/>
        <v>0</v>
      </c>
      <c r="E289" s="64">
        <f t="shared" si="173"/>
        <v>0</v>
      </c>
      <c r="F289" s="153">
        <f t="shared" si="173"/>
        <v>0</v>
      </c>
      <c r="G289" s="153">
        <f t="shared" si="173"/>
        <v>0</v>
      </c>
      <c r="H289" s="49">
        <f t="shared" si="173"/>
        <v>0</v>
      </c>
      <c r="I289" s="153">
        <f t="shared" si="173"/>
        <v>27</v>
      </c>
      <c r="J289" s="153">
        <f t="shared" si="173"/>
        <v>682</v>
      </c>
      <c r="K289" s="64">
        <f t="shared" si="173"/>
        <v>58034963</v>
      </c>
      <c r="L289" s="153">
        <f t="shared" si="173"/>
        <v>2</v>
      </c>
      <c r="M289" s="153">
        <f t="shared" si="173"/>
        <v>93</v>
      </c>
      <c r="N289" s="64">
        <f t="shared" si="173"/>
        <v>7010000</v>
      </c>
      <c r="O289" s="153">
        <f t="shared" si="173"/>
        <v>1</v>
      </c>
      <c r="P289" s="153">
        <f t="shared" si="173"/>
        <v>48</v>
      </c>
      <c r="Q289" s="64">
        <f t="shared" si="173"/>
        <v>5500000</v>
      </c>
      <c r="R289" s="153">
        <f>SUM(R277:R288)</f>
        <v>0</v>
      </c>
      <c r="S289" s="153">
        <f t="shared" ref="S289:AC289" si="174">SUM(S277:S288)</f>
        <v>0</v>
      </c>
      <c r="T289" s="153">
        <f t="shared" si="174"/>
        <v>0</v>
      </c>
      <c r="U289" s="153">
        <f t="shared" si="174"/>
        <v>0</v>
      </c>
      <c r="V289" s="153">
        <f t="shared" si="174"/>
        <v>0</v>
      </c>
      <c r="W289" s="153">
        <f t="shared" si="174"/>
        <v>0</v>
      </c>
      <c r="X289" s="153">
        <f t="shared" si="174"/>
        <v>0</v>
      </c>
      <c r="Y289" s="153">
        <f t="shared" si="174"/>
        <v>0</v>
      </c>
      <c r="Z289" s="64">
        <f t="shared" si="174"/>
        <v>0</v>
      </c>
      <c r="AA289" s="153">
        <f t="shared" si="174"/>
        <v>0</v>
      </c>
      <c r="AB289" s="153">
        <f t="shared" si="174"/>
        <v>0</v>
      </c>
      <c r="AC289" s="49">
        <f t="shared" si="174"/>
        <v>0</v>
      </c>
      <c r="AD289" s="158">
        <f>SUM(AD277:AD288)</f>
        <v>30</v>
      </c>
      <c r="AE289" s="153">
        <f t="shared" ref="AE289:AF289" si="175">SUM(AE277:AE288)</f>
        <v>823</v>
      </c>
      <c r="AF289" s="80">
        <f t="shared" si="175"/>
        <v>70544963</v>
      </c>
      <c r="AG289" s="20">
        <f>AE289-'Multi-Family'!AE276</f>
        <v>-2822</v>
      </c>
      <c r="AH289" s="18">
        <f>AG289/'Multi-Family'!AE276</f>
        <v>-0.7742112482853224</v>
      </c>
      <c r="AI289" s="17">
        <f>AF289-'Multi-Family'!AF276</f>
        <v>-275241717.81</v>
      </c>
      <c r="AJ289" s="18">
        <f>AI289/'Multi-Family'!AF276</f>
        <v>-0.7959870437035067</v>
      </c>
      <c r="AK289" s="85">
        <f>AI289</f>
        <v>-275241717.81</v>
      </c>
    </row>
    <row r="290" spans="1:37" ht="15.75" x14ac:dyDescent="0.25">
      <c r="A290" s="58" t="s">
        <v>49</v>
      </c>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row>
    <row r="291" spans="1:37" ht="15.75" x14ac:dyDescent="0.25">
      <c r="A291" s="59" t="s">
        <v>57</v>
      </c>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row>
    <row r="292" spans="1:37" ht="15.75" x14ac:dyDescent="0.25">
      <c r="A292" s="59" t="s">
        <v>38</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row>
    <row r="293" spans="1:37" ht="15.75"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row>
    <row r="294" spans="1:37" ht="15.75" x14ac:dyDescent="0.25">
      <c r="A294" s="59" t="s">
        <v>41</v>
      </c>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row>
    <row r="295" spans="1:37" ht="15.75"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row>
    <row r="296" spans="1:37" ht="15.75" x14ac:dyDescent="0.25">
      <c r="A296" s="59" t="s">
        <v>51</v>
      </c>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46 I17:AK146">
    <cfRule type="expression" dxfId="8" priority="9">
      <formula>MOD(ROW(),2)=1</formula>
    </cfRule>
  </conditionalFormatting>
  <conditionalFormatting sqref="A147:AK289">
    <cfRule type="expression" dxfId="7" priority="1">
      <formula>MOD(ROW(),2)=1</formula>
    </cfRule>
  </conditionalFormatting>
  <conditionalFormatting sqref="I4:AF16">
    <cfRule type="expression" dxfId="6" priority="19">
      <formula>MOD(ROW(),2)=1</formula>
    </cfRule>
  </conditionalFormatting>
  <pageMargins left="0.7" right="0.7" top="0.75" bottom="0.75" header="0.3" footer="0.3"/>
  <pageSetup orientation="portrait" r:id="rId1"/>
  <ignoredErrors>
    <ignoredError sqref="AD237:AF237 AD250:AF250 AD263:AF263 AD276:AF27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98"/>
  <sheetViews>
    <sheetView zoomScaleNormal="100" workbookViewId="0">
      <pane xSplit="2" ySplit="4" topLeftCell="C261" activePane="bottomRight" state="frozen"/>
      <selection pane="topRight" activeCell="C1" sqref="C1"/>
      <selection pane="bottomLeft" activeCell="A5" sqref="A5"/>
      <selection pane="bottomRight" activeCell="AT274" sqref="AT274"/>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3.5703125" style="1" bestFit="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4" t="s">
        <v>34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row>
    <row r="2" spans="1:43" ht="21" x14ac:dyDescent="0.35">
      <c r="A2" s="185" t="s">
        <v>35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row>
    <row r="3" spans="1:43" x14ac:dyDescent="0.2">
      <c r="A3" s="127"/>
      <c r="B3" s="128"/>
      <c r="C3" s="169" t="s">
        <v>1</v>
      </c>
      <c r="D3" s="169"/>
      <c r="E3" s="169" t="s">
        <v>9</v>
      </c>
      <c r="F3" s="169"/>
      <c r="G3" s="169" t="s">
        <v>2</v>
      </c>
      <c r="H3" s="169"/>
      <c r="I3" s="169" t="s">
        <v>3</v>
      </c>
      <c r="J3" s="169"/>
      <c r="K3" s="169" t="s">
        <v>4</v>
      </c>
      <c r="L3" s="169"/>
      <c r="M3" s="169" t="s">
        <v>5</v>
      </c>
      <c r="N3" s="169"/>
      <c r="O3" s="169" t="s">
        <v>6</v>
      </c>
      <c r="P3" s="169"/>
      <c r="Q3" s="169" t="s">
        <v>7</v>
      </c>
      <c r="R3" s="169"/>
      <c r="S3" s="170" t="s">
        <v>8</v>
      </c>
      <c r="T3" s="171"/>
      <c r="U3" s="162" t="s">
        <v>10</v>
      </c>
      <c r="V3" s="163"/>
      <c r="W3" s="164" t="s">
        <v>11</v>
      </c>
      <c r="X3" s="165"/>
      <c r="Y3" s="165"/>
      <c r="Z3" s="165"/>
      <c r="AA3" s="166"/>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6">
        <f>AC214/$AC$138</f>
        <v>61.229492</v>
      </c>
      <c r="AD215" s="146">
        <f t="shared" ref="AD215:AN215" si="113">AD214/$AC$138</f>
        <v>34.440697360000001</v>
      </c>
      <c r="AE215" s="146">
        <f t="shared" si="113"/>
        <v>44.705441999999998</v>
      </c>
      <c r="AF215" s="146">
        <f t="shared" si="113"/>
        <v>9.6875029999999995</v>
      </c>
      <c r="AG215" s="146">
        <f t="shared" si="113"/>
        <v>23.163414</v>
      </c>
      <c r="AH215" s="146">
        <f t="shared" si="113"/>
        <v>27.764373429999999</v>
      </c>
      <c r="AI215" s="146">
        <f t="shared" si="113"/>
        <v>18.630284899999999</v>
      </c>
      <c r="AJ215" s="146">
        <f t="shared" si="113"/>
        <v>44.047305469999998</v>
      </c>
      <c r="AK215" s="146">
        <f t="shared" si="113"/>
        <v>28.368532999999999</v>
      </c>
      <c r="AL215" s="146">
        <f t="shared" si="113"/>
        <v>35.162393000000002</v>
      </c>
      <c r="AM215" s="146">
        <f t="shared" si="113"/>
        <v>76.655732450000002</v>
      </c>
      <c r="AN215" s="146">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6">
        <f>AC227/$AC$138</f>
        <v>297.866332</v>
      </c>
      <c r="AD228" s="146">
        <f t="shared" ref="AD228:AN228" si="118">AD227/$AC$138</f>
        <v>209.66707652000002</v>
      </c>
      <c r="AE228" s="146">
        <f t="shared" si="118"/>
        <v>135.74986335</v>
      </c>
      <c r="AF228" s="146">
        <f t="shared" si="118"/>
        <v>735.26697249000006</v>
      </c>
      <c r="AG228" s="146">
        <f t="shared" si="118"/>
        <v>122.6024544</v>
      </c>
      <c r="AH228" s="146">
        <f t="shared" si="118"/>
        <v>228.35105197999999</v>
      </c>
      <c r="AI228" s="146">
        <f t="shared" si="118"/>
        <v>75.858877400000011</v>
      </c>
      <c r="AJ228" s="146">
        <f t="shared" si="118"/>
        <v>22.285972880000003</v>
      </c>
      <c r="AK228" s="146">
        <f t="shared" si="118"/>
        <v>84.303608759999989</v>
      </c>
      <c r="AL228" s="146">
        <f t="shared" si="118"/>
        <v>19.567353000000001</v>
      </c>
      <c r="AM228" s="146">
        <f t="shared" si="118"/>
        <v>38.668328000000002</v>
      </c>
      <c r="AN228" s="146">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7">
        <v>2021</v>
      </c>
      <c r="C238" s="149">
        <f>SUM(C226:C237)</f>
        <v>2</v>
      </c>
      <c r="D238" s="44">
        <f t="shared" ref="D238:V238" si="119">SUM(D226:D237)</f>
        <v>741219</v>
      </c>
      <c r="E238" s="149">
        <f t="shared" si="119"/>
        <v>10</v>
      </c>
      <c r="F238" s="44">
        <f t="shared" si="119"/>
        <v>8376150</v>
      </c>
      <c r="G238" s="149">
        <f t="shared" si="119"/>
        <v>117</v>
      </c>
      <c r="H238" s="44">
        <f t="shared" si="119"/>
        <v>344445357.49000001</v>
      </c>
      <c r="I238" s="46">
        <f t="shared" si="119"/>
        <v>107</v>
      </c>
      <c r="J238" s="44">
        <f t="shared" si="119"/>
        <v>1876693120.5900002</v>
      </c>
      <c r="K238" s="149">
        <f t="shared" si="119"/>
        <v>0</v>
      </c>
      <c r="L238" s="44">
        <f t="shared" si="119"/>
        <v>0</v>
      </c>
      <c r="M238" s="149">
        <f t="shared" si="119"/>
        <v>17</v>
      </c>
      <c r="N238" s="44">
        <f t="shared" si="119"/>
        <v>17939338</v>
      </c>
      <c r="O238" s="149">
        <f t="shared" si="119"/>
        <v>0</v>
      </c>
      <c r="P238" s="44">
        <f t="shared" si="119"/>
        <v>0</v>
      </c>
      <c r="Q238" s="149">
        <f t="shared" si="119"/>
        <v>4</v>
      </c>
      <c r="R238" s="44">
        <f t="shared" si="119"/>
        <v>702061.70000000007</v>
      </c>
      <c r="S238" s="149">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6">
        <f>AC240/$AC$138</f>
        <v>31.97955722</v>
      </c>
      <c r="AD241" s="146">
        <f t="shared" ref="AD241:AN241" si="123">AD240/$AC$138</f>
        <v>16.264739219999999</v>
      </c>
      <c r="AE241" s="146">
        <f t="shared" si="123"/>
        <v>60.303896219999999</v>
      </c>
      <c r="AF241" s="146">
        <f t="shared" si="123"/>
        <v>79.309462999999994</v>
      </c>
      <c r="AG241" s="146">
        <f t="shared" si="123"/>
        <v>32.344816000000002</v>
      </c>
      <c r="AH241" s="146">
        <f t="shared" si="123"/>
        <v>29.204488999999999</v>
      </c>
      <c r="AI241" s="146">
        <f t="shared" si="123"/>
        <v>102.082089</v>
      </c>
      <c r="AJ241" s="146">
        <f t="shared" si="123"/>
        <v>87.416412400000013</v>
      </c>
      <c r="AK241" s="146">
        <f t="shared" si="123"/>
        <v>26.997078999999999</v>
      </c>
      <c r="AL241" s="146">
        <f t="shared" si="123"/>
        <v>298.64111200000002</v>
      </c>
      <c r="AM241" s="146">
        <f t="shared" si="123"/>
        <v>46.459141000000002</v>
      </c>
      <c r="AN241" s="146">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49">
        <f>SUM(C239:C250)</f>
        <v>6</v>
      </c>
      <c r="D251" s="44">
        <f t="shared" ref="D251:V251" si="124">SUM(D239:D250)</f>
        <v>3823450</v>
      </c>
      <c r="E251" s="149">
        <f t="shared" si="124"/>
        <v>24</v>
      </c>
      <c r="F251" s="44">
        <f t="shared" si="124"/>
        <v>17513861</v>
      </c>
      <c r="G251" s="149">
        <f t="shared" si="124"/>
        <v>122</v>
      </c>
      <c r="H251" s="44">
        <f t="shared" si="124"/>
        <v>218131304</v>
      </c>
      <c r="I251" s="149">
        <f t="shared" si="124"/>
        <v>98</v>
      </c>
      <c r="J251" s="44">
        <f t="shared" si="124"/>
        <v>576845272.05999994</v>
      </c>
      <c r="K251" s="149">
        <f t="shared" si="124"/>
        <v>2</v>
      </c>
      <c r="L251" s="44">
        <f t="shared" si="124"/>
        <v>3117881</v>
      </c>
      <c r="M251" s="149">
        <f t="shared" si="124"/>
        <v>10</v>
      </c>
      <c r="N251" s="44">
        <f t="shared" si="124"/>
        <v>5009205</v>
      </c>
      <c r="O251" s="149">
        <f t="shared" si="124"/>
        <v>0</v>
      </c>
      <c r="P251" s="44">
        <f t="shared" si="124"/>
        <v>0</v>
      </c>
      <c r="Q251" s="149">
        <f t="shared" si="124"/>
        <v>8</v>
      </c>
      <c r="R251" s="44">
        <f t="shared" si="124"/>
        <v>0</v>
      </c>
      <c r="S251" s="149">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7">
        <v>2023</v>
      </c>
      <c r="C264" s="149">
        <f>SUM(C252:C263)</f>
        <v>5</v>
      </c>
      <c r="D264" s="44">
        <f t="shared" ref="D264:V264" si="129">SUM(D252:D263)</f>
        <v>110208827.86</v>
      </c>
      <c r="E264" s="149">
        <f t="shared" si="129"/>
        <v>37</v>
      </c>
      <c r="F264" s="44">
        <f t="shared" si="129"/>
        <v>89671305</v>
      </c>
      <c r="G264" s="149">
        <f t="shared" si="129"/>
        <v>134</v>
      </c>
      <c r="H264" s="44">
        <f t="shared" si="129"/>
        <v>139362540</v>
      </c>
      <c r="I264" s="149">
        <f t="shared" si="129"/>
        <v>74</v>
      </c>
      <c r="J264" s="44">
        <f t="shared" si="129"/>
        <v>228664959.90000001</v>
      </c>
      <c r="K264" s="149">
        <f t="shared" si="129"/>
        <v>6</v>
      </c>
      <c r="L264" s="44">
        <f t="shared" si="129"/>
        <v>41441270</v>
      </c>
      <c r="M264" s="149">
        <f t="shared" si="129"/>
        <v>7</v>
      </c>
      <c r="N264" s="44">
        <f t="shared" si="129"/>
        <v>1884090</v>
      </c>
      <c r="O264" s="149">
        <f t="shared" si="129"/>
        <v>0</v>
      </c>
      <c r="P264" s="44">
        <f t="shared" si="129"/>
        <v>0</v>
      </c>
      <c r="Q264" s="149">
        <f t="shared" si="129"/>
        <v>1</v>
      </c>
      <c r="R264" s="44">
        <f t="shared" si="129"/>
        <v>0</v>
      </c>
      <c r="S264" s="149">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1">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45</v>
      </c>
      <c r="AJ265" s="26">
        <v>24</v>
      </c>
      <c r="AK265" s="26">
        <v>27</v>
      </c>
      <c r="AL265" s="26">
        <v>20</v>
      </c>
      <c r="AM265" s="26">
        <v>22</v>
      </c>
      <c r="AN265" s="26">
        <v>16</v>
      </c>
    </row>
    <row r="266" spans="1:40" x14ac:dyDescent="0.2">
      <c r="A266" s="26" t="s">
        <v>18</v>
      </c>
      <c r="B266" s="9">
        <v>2024</v>
      </c>
      <c r="C266" s="45">
        <v>0</v>
      </c>
      <c r="D266" s="152">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81451360</v>
      </c>
      <c r="AJ266" s="26">
        <v>14733124</v>
      </c>
      <c r="AK266" s="26">
        <v>51866039</v>
      </c>
      <c r="AL266" s="26">
        <v>528931619</v>
      </c>
      <c r="AM266" s="26">
        <v>27609587</v>
      </c>
      <c r="AN266" s="26">
        <v>48298967</v>
      </c>
    </row>
    <row r="267" spans="1:40" x14ac:dyDescent="0.2">
      <c r="A267" s="26" t="s">
        <v>19</v>
      </c>
      <c r="B267" s="9">
        <v>2024</v>
      </c>
      <c r="C267" s="45">
        <v>0</v>
      </c>
      <c r="D267" s="152">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81.451359999999994</v>
      </c>
      <c r="AJ267" s="26">
        <f t="shared" si="133"/>
        <v>14.733124</v>
      </c>
      <c r="AK267" s="26">
        <f t="shared" si="133"/>
        <v>51.866039000000001</v>
      </c>
      <c r="AL267" s="26">
        <f t="shared" si="133"/>
        <v>528.93161899999996</v>
      </c>
      <c r="AM267" s="26">
        <f t="shared" si="133"/>
        <v>27.609587000000001</v>
      </c>
      <c r="AN267" s="26">
        <f t="shared" si="133"/>
        <v>48.298966999999998</v>
      </c>
    </row>
    <row r="268" spans="1:40" x14ac:dyDescent="0.2">
      <c r="A268" s="26" t="s">
        <v>20</v>
      </c>
      <c r="B268" s="9">
        <v>2024</v>
      </c>
      <c r="C268" s="45">
        <v>0</v>
      </c>
      <c r="D268" s="152">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2">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2">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2">
        <v>139072</v>
      </c>
      <c r="E271" s="45">
        <v>1</v>
      </c>
      <c r="F271" s="45">
        <v>521164</v>
      </c>
      <c r="G271" s="45">
        <v>28</v>
      </c>
      <c r="H271" s="45">
        <v>43921103</v>
      </c>
      <c r="I271" s="45">
        <v>12</v>
      </c>
      <c r="J271" s="45">
        <v>30078957</v>
      </c>
      <c r="K271" s="45">
        <v>1</v>
      </c>
      <c r="L271" s="45">
        <v>4250000</v>
      </c>
      <c r="M271" s="45">
        <v>0</v>
      </c>
      <c r="N271" s="45">
        <v>0</v>
      </c>
      <c r="O271" s="45">
        <v>0</v>
      </c>
      <c r="P271" s="45">
        <v>0</v>
      </c>
      <c r="Q271" s="45">
        <v>0</v>
      </c>
      <c r="R271" s="45">
        <v>0</v>
      </c>
      <c r="S271" s="45">
        <v>2</v>
      </c>
      <c r="T271" s="45">
        <v>2541064</v>
      </c>
      <c r="U271" s="21">
        <f t="shared" si="130"/>
        <v>45</v>
      </c>
      <c r="V271" s="22">
        <f t="shared" si="131"/>
        <v>81451360</v>
      </c>
      <c r="W271" s="19">
        <f>U271-'Non-Residential - New Const'!U258</f>
        <v>20</v>
      </c>
      <c r="X271" s="13">
        <f>W271/'Non-Residential - New Const'!U258</f>
        <v>0.8</v>
      </c>
      <c r="Y271" s="12">
        <f>V271-'Non-Residential - New Const'!V258</f>
        <v>63909751</v>
      </c>
      <c r="Z271" s="13">
        <f>Y271/'Non-Residential - New Const'!V258</f>
        <v>3.643323198003102</v>
      </c>
      <c r="AA271" s="12">
        <f t="shared" si="132"/>
        <v>-148457771.86000001</v>
      </c>
    </row>
    <row r="272" spans="1:40" x14ac:dyDescent="0.2">
      <c r="A272" s="26" t="s">
        <v>24</v>
      </c>
      <c r="B272" s="9">
        <v>2024</v>
      </c>
      <c r="C272" s="45">
        <v>0</v>
      </c>
      <c r="D272" s="152">
        <v>0</v>
      </c>
      <c r="E272" s="45">
        <v>5</v>
      </c>
      <c r="F272" s="45">
        <v>995500</v>
      </c>
      <c r="G272" s="45">
        <v>15</v>
      </c>
      <c r="H272" s="45">
        <v>11106806</v>
      </c>
      <c r="I272" s="45">
        <v>4</v>
      </c>
      <c r="J272" s="45">
        <v>2630818</v>
      </c>
      <c r="K272" s="45">
        <v>0</v>
      </c>
      <c r="L272" s="45">
        <v>0</v>
      </c>
      <c r="M272" s="45">
        <v>0</v>
      </c>
      <c r="N272" s="45">
        <v>0</v>
      </c>
      <c r="O272" s="45">
        <v>0</v>
      </c>
      <c r="P272" s="45">
        <v>0</v>
      </c>
      <c r="Q272" s="45">
        <v>0</v>
      </c>
      <c r="R272" s="45">
        <v>0</v>
      </c>
      <c r="S272" s="45">
        <v>0</v>
      </c>
      <c r="T272" s="45">
        <v>0</v>
      </c>
      <c r="U272" s="21">
        <f t="shared" si="130"/>
        <v>24</v>
      </c>
      <c r="V272" s="22">
        <f t="shared" si="131"/>
        <v>14733124</v>
      </c>
      <c r="W272" s="19">
        <f>U272-'Non-Residential - New Const'!U259</f>
        <v>2</v>
      </c>
      <c r="X272" s="13">
        <f>W272/'Non-Residential - New Const'!U259</f>
        <v>9.0909090909090912E-2</v>
      </c>
      <c r="Y272" s="12">
        <f>V272-'Non-Residential - New Const'!V259</f>
        <v>-16406984.899999999</v>
      </c>
      <c r="Z272" s="13">
        <f>Y272/'Non-Residential - New Const'!V259</f>
        <v>-0.52687628526565622</v>
      </c>
      <c r="AA272" s="12">
        <f t="shared" si="132"/>
        <v>-164864756.76000002</v>
      </c>
    </row>
    <row r="273" spans="1:40" x14ac:dyDescent="0.2">
      <c r="A273" s="26" t="s">
        <v>25</v>
      </c>
      <c r="B273" s="9">
        <v>2024</v>
      </c>
      <c r="C273" s="45">
        <v>0</v>
      </c>
      <c r="D273" s="152">
        <v>0</v>
      </c>
      <c r="E273" s="45">
        <v>6</v>
      </c>
      <c r="F273" s="45">
        <v>7450000</v>
      </c>
      <c r="G273" s="45">
        <v>8</v>
      </c>
      <c r="H273" s="45">
        <v>24246662</v>
      </c>
      <c r="I273" s="45">
        <v>9</v>
      </c>
      <c r="J273" s="45">
        <v>19954839</v>
      </c>
      <c r="K273" s="45">
        <v>0</v>
      </c>
      <c r="L273" s="45">
        <v>0</v>
      </c>
      <c r="M273" s="45">
        <v>0</v>
      </c>
      <c r="N273" s="45">
        <v>0</v>
      </c>
      <c r="O273" s="45">
        <v>0</v>
      </c>
      <c r="P273" s="45">
        <v>0</v>
      </c>
      <c r="Q273" s="45">
        <v>2</v>
      </c>
      <c r="R273" s="45">
        <v>0</v>
      </c>
      <c r="S273" s="45">
        <v>2</v>
      </c>
      <c r="T273" s="45">
        <v>214538</v>
      </c>
      <c r="U273" s="21">
        <f t="shared" si="130"/>
        <v>27</v>
      </c>
      <c r="V273" s="22">
        <f t="shared" si="131"/>
        <v>51866039</v>
      </c>
      <c r="W273" s="19">
        <f>U273-'Non-Residential - New Const'!U260</f>
        <v>-4</v>
      </c>
      <c r="X273" s="13">
        <f>W273/'Non-Residential - New Const'!U260</f>
        <v>-0.12903225806451613</v>
      </c>
      <c r="Y273" s="12">
        <f>V273-'Non-Residential - New Const'!V260</f>
        <v>-91206883</v>
      </c>
      <c r="Z273" s="13">
        <f>Y273/'Non-Residential - New Const'!V260</f>
        <v>-0.63748528879559752</v>
      </c>
      <c r="AA273" s="12">
        <f t="shared" si="132"/>
        <v>-256071639.76000002</v>
      </c>
    </row>
    <row r="274" spans="1:40" x14ac:dyDescent="0.2">
      <c r="A274" s="26" t="s">
        <v>26</v>
      </c>
      <c r="B274" s="9">
        <v>2024</v>
      </c>
      <c r="C274" s="45">
        <v>0</v>
      </c>
      <c r="D274" s="152">
        <v>0</v>
      </c>
      <c r="E274" s="45">
        <v>2</v>
      </c>
      <c r="F274" s="45">
        <v>6530887</v>
      </c>
      <c r="G274" s="45">
        <v>9</v>
      </c>
      <c r="H274" s="45">
        <v>16275052</v>
      </c>
      <c r="I274" s="45">
        <v>8</v>
      </c>
      <c r="J274" s="45">
        <v>499250299</v>
      </c>
      <c r="K274" s="45">
        <v>0</v>
      </c>
      <c r="L274" s="45">
        <v>0</v>
      </c>
      <c r="M274" s="45">
        <v>0</v>
      </c>
      <c r="N274" s="45">
        <v>0</v>
      </c>
      <c r="O274" s="45">
        <v>0</v>
      </c>
      <c r="P274" s="45">
        <v>0</v>
      </c>
      <c r="Q274" s="45">
        <v>0</v>
      </c>
      <c r="R274" s="45">
        <v>0</v>
      </c>
      <c r="S274" s="45">
        <v>1</v>
      </c>
      <c r="T274" s="45">
        <v>6875381</v>
      </c>
      <c r="U274" s="21">
        <f t="shared" si="130"/>
        <v>20</v>
      </c>
      <c r="V274" s="22">
        <f t="shared" si="131"/>
        <v>528931619</v>
      </c>
      <c r="W274" s="19">
        <f>U274-'Non-Residential - New Const'!U261</f>
        <v>-6</v>
      </c>
      <c r="X274" s="13">
        <f>W274/'Non-Residential - New Const'!U261</f>
        <v>-0.23076923076923078</v>
      </c>
      <c r="Y274" s="12">
        <f>V274-'Non-Residential - New Const'!V261</f>
        <v>468513108</v>
      </c>
      <c r="Z274" s="13">
        <f>Y274/'Non-Residential - New Const'!V261</f>
        <v>7.7544629989309071</v>
      </c>
      <c r="AA274" s="12">
        <f t="shared" si="132"/>
        <v>212441468.23999998</v>
      </c>
    </row>
    <row r="275" spans="1:40" x14ac:dyDescent="0.2">
      <c r="A275" s="26" t="s">
        <v>27</v>
      </c>
      <c r="B275" s="9">
        <v>2024</v>
      </c>
      <c r="C275" s="45">
        <v>0</v>
      </c>
      <c r="D275" s="152">
        <v>0</v>
      </c>
      <c r="E275" s="45">
        <v>1</v>
      </c>
      <c r="F275" s="45">
        <v>7000000</v>
      </c>
      <c r="G275" s="45">
        <v>16</v>
      </c>
      <c r="H275" s="45">
        <v>4724784</v>
      </c>
      <c r="I275" s="45">
        <v>4</v>
      </c>
      <c r="J275" s="45">
        <v>15724603</v>
      </c>
      <c r="K275" s="45">
        <v>0</v>
      </c>
      <c r="L275" s="45">
        <v>0</v>
      </c>
      <c r="M275" s="45">
        <v>0</v>
      </c>
      <c r="N275" s="45">
        <v>0</v>
      </c>
      <c r="O275" s="45">
        <v>0</v>
      </c>
      <c r="P275" s="45">
        <v>0</v>
      </c>
      <c r="Q275" s="45">
        <v>0</v>
      </c>
      <c r="R275" s="45">
        <v>0</v>
      </c>
      <c r="S275" s="45">
        <v>1</v>
      </c>
      <c r="T275" s="45">
        <v>160200</v>
      </c>
      <c r="U275" s="21">
        <f t="shared" si="130"/>
        <v>22</v>
      </c>
      <c r="V275" s="22">
        <f t="shared" si="131"/>
        <v>27609587</v>
      </c>
      <c r="W275" s="19">
        <f>U275-'Non-Residential - New Const'!U262</f>
        <v>-2</v>
      </c>
      <c r="X275" s="13">
        <f>W275/'Non-Residential - New Const'!U262</f>
        <v>-8.3333333333333329E-2</v>
      </c>
      <c r="Y275" s="12">
        <f>V275-'Non-Residential - New Const'!V262</f>
        <v>6479270</v>
      </c>
      <c r="Z275" s="13">
        <f>Y275/'Non-Residential - New Const'!V262</f>
        <v>0.30663382854123772</v>
      </c>
      <c r="AA275" s="12">
        <f t="shared" si="132"/>
        <v>218920738.23999998</v>
      </c>
    </row>
    <row r="276" spans="1:40" x14ac:dyDescent="0.2">
      <c r="A276" s="26" t="s">
        <v>28</v>
      </c>
      <c r="B276" s="9">
        <v>2024</v>
      </c>
      <c r="C276" s="45">
        <v>0</v>
      </c>
      <c r="D276" s="152">
        <v>0</v>
      </c>
      <c r="E276" s="45">
        <v>2</v>
      </c>
      <c r="F276" s="45">
        <v>826487</v>
      </c>
      <c r="G276" s="45">
        <v>9</v>
      </c>
      <c r="H276" s="45">
        <v>13747236</v>
      </c>
      <c r="I276" s="45">
        <v>4</v>
      </c>
      <c r="J276" s="45">
        <v>28501449</v>
      </c>
      <c r="K276" s="45">
        <v>0</v>
      </c>
      <c r="L276" s="45">
        <v>0</v>
      </c>
      <c r="M276" s="45">
        <v>0</v>
      </c>
      <c r="N276" s="45">
        <v>0</v>
      </c>
      <c r="O276" s="45">
        <v>0</v>
      </c>
      <c r="P276" s="45">
        <v>0</v>
      </c>
      <c r="Q276" s="45">
        <v>0</v>
      </c>
      <c r="R276" s="45">
        <v>0</v>
      </c>
      <c r="S276" s="45">
        <v>1</v>
      </c>
      <c r="T276" s="45">
        <v>5223795</v>
      </c>
      <c r="U276" s="21">
        <f t="shared" si="130"/>
        <v>16</v>
      </c>
      <c r="V276" s="22">
        <f t="shared" si="131"/>
        <v>48298967</v>
      </c>
      <c r="W276" s="19">
        <f>U276-'Non-Residential - New Const'!U263</f>
        <v>-9</v>
      </c>
      <c r="X276" s="13">
        <f>W276/'Non-Residential - New Const'!U263</f>
        <v>-0.36</v>
      </c>
      <c r="Y276" s="12">
        <f>V276-'Non-Residential - New Const'!V263</f>
        <v>35031745</v>
      </c>
      <c r="Z276" s="13">
        <f>Y276/'Non-Residential - New Const'!V263</f>
        <v>2.6404732656165697</v>
      </c>
      <c r="AA276" s="12">
        <f t="shared" si="132"/>
        <v>253952483.23999998</v>
      </c>
    </row>
    <row r="277" spans="1:40" ht="13.5" thickBot="1" x14ac:dyDescent="0.25">
      <c r="A277" s="27" t="s">
        <v>29</v>
      </c>
      <c r="B277" s="15">
        <v>2024</v>
      </c>
      <c r="C277" s="149">
        <f>SUM(C265:C276)</f>
        <v>2</v>
      </c>
      <c r="D277" s="149">
        <f t="shared" ref="D277:T277" si="134">SUM(D265:D276)</f>
        <v>526732</v>
      </c>
      <c r="E277" s="149">
        <f t="shared" si="134"/>
        <v>24</v>
      </c>
      <c r="F277" s="44">
        <f t="shared" si="134"/>
        <v>27364793</v>
      </c>
      <c r="G277" s="149">
        <f t="shared" si="134"/>
        <v>155</v>
      </c>
      <c r="H277" s="44">
        <f t="shared" si="134"/>
        <v>258382718</v>
      </c>
      <c r="I277" s="149">
        <f t="shared" si="134"/>
        <v>76</v>
      </c>
      <c r="J277" s="44">
        <f t="shared" si="134"/>
        <v>634122536</v>
      </c>
      <c r="K277" s="149">
        <f t="shared" si="134"/>
        <v>2</v>
      </c>
      <c r="L277" s="44">
        <f t="shared" si="134"/>
        <v>10250000</v>
      </c>
      <c r="M277" s="149">
        <f t="shared" si="134"/>
        <v>12</v>
      </c>
      <c r="N277" s="44">
        <f t="shared" si="134"/>
        <v>3048121</v>
      </c>
      <c r="O277" s="149">
        <f t="shared" si="134"/>
        <v>0</v>
      </c>
      <c r="P277" s="44">
        <f t="shared" si="134"/>
        <v>0</v>
      </c>
      <c r="Q277" s="149">
        <f t="shared" si="134"/>
        <v>2</v>
      </c>
      <c r="R277" s="44">
        <f t="shared" si="134"/>
        <v>0</v>
      </c>
      <c r="S277" s="149">
        <f t="shared" si="134"/>
        <v>14</v>
      </c>
      <c r="T277" s="16">
        <f t="shared" si="134"/>
        <v>112287695</v>
      </c>
      <c r="U277" s="23">
        <f t="shared" ref="U277:V277" si="135">SUM(U265:U276)</f>
        <v>287</v>
      </c>
      <c r="V277" s="24">
        <f t="shared" si="135"/>
        <v>1045982595</v>
      </c>
      <c r="W277" s="20">
        <f>U277-'Non-Residential - New Const'!U264</f>
        <v>6</v>
      </c>
      <c r="X277" s="18">
        <f>W277/'Non-Residential - New Const'!U264</f>
        <v>2.1352313167259787E-2</v>
      </c>
      <c r="Y277" s="17">
        <f>V277-'Non-Residential - New Const'!V264</f>
        <v>253952483.24000001</v>
      </c>
      <c r="Z277" s="18">
        <f>Y277/'Non-Residential - New Const'!V264</f>
        <v>0.32063488429206638</v>
      </c>
      <c r="AA277" s="17">
        <f>Y277</f>
        <v>253952483.24000001</v>
      </c>
    </row>
    <row r="278" spans="1:40" x14ac:dyDescent="0.2">
      <c r="A278" s="26" t="s">
        <v>17</v>
      </c>
      <c r="B278" s="9">
        <v>2025</v>
      </c>
      <c r="C278" s="43">
        <v>0</v>
      </c>
      <c r="D278" s="151">
        <v>0</v>
      </c>
      <c r="E278" s="43">
        <v>0</v>
      </c>
      <c r="F278" s="43">
        <v>0</v>
      </c>
      <c r="G278" s="43">
        <v>12</v>
      </c>
      <c r="H278" s="43">
        <v>6583911</v>
      </c>
      <c r="I278" s="43">
        <v>4</v>
      </c>
      <c r="J278" s="43">
        <v>2064300</v>
      </c>
      <c r="K278" s="43">
        <v>0</v>
      </c>
      <c r="L278" s="43">
        <v>0</v>
      </c>
      <c r="M278" s="43">
        <v>0</v>
      </c>
      <c r="N278" s="43">
        <v>0</v>
      </c>
      <c r="O278" s="43">
        <v>0</v>
      </c>
      <c r="P278" s="43">
        <v>0</v>
      </c>
      <c r="Q278" s="43">
        <v>0</v>
      </c>
      <c r="R278" s="43">
        <v>0</v>
      </c>
      <c r="S278" s="43">
        <v>1</v>
      </c>
      <c r="T278" s="43">
        <v>4774393</v>
      </c>
      <c r="U278" s="21">
        <f>SUM(C278+G278+I278+K278+M278+O278+Q278+S278+E278)</f>
        <v>17</v>
      </c>
      <c r="V278" s="22">
        <f>SUM(D278+H278+J278+L278+N278+P278+R278+T278+F278)</f>
        <v>13422604</v>
      </c>
      <c r="W278" s="19">
        <f>U278-'Non-Residential - New Const'!U265</f>
        <v>4</v>
      </c>
      <c r="X278" s="13">
        <f>W278/'Non-Residential - New Const'!U265</f>
        <v>0.30769230769230771</v>
      </c>
      <c r="Y278" s="12">
        <f>V278-'Non-Residential - New Const'!V265</f>
        <v>-151403529</v>
      </c>
      <c r="Z278" s="13">
        <f>Y278/'Non-Residential - New Const'!V265</f>
        <v>-0.91856507365855633</v>
      </c>
      <c r="AA278" s="12">
        <f>Y278</f>
        <v>-151403529</v>
      </c>
      <c r="AC278" s="26">
        <f t="array" ref="AC278:AN279">TRANSPOSE(U278:V289)</f>
        <v>17</v>
      </c>
      <c r="AD278" s="26">
        <v>17</v>
      </c>
      <c r="AE278" s="26">
        <v>0</v>
      </c>
      <c r="AF278" s="26">
        <v>0</v>
      </c>
      <c r="AG278" s="26">
        <v>0</v>
      </c>
      <c r="AH278" s="26">
        <v>0</v>
      </c>
      <c r="AI278" s="26">
        <v>0</v>
      </c>
      <c r="AJ278" s="26">
        <v>0</v>
      </c>
      <c r="AK278" s="26">
        <v>0</v>
      </c>
      <c r="AL278" s="26">
        <v>0</v>
      </c>
      <c r="AM278" s="26">
        <v>0</v>
      </c>
      <c r="AN278" s="26">
        <v>0</v>
      </c>
    </row>
    <row r="279" spans="1:40" x14ac:dyDescent="0.2">
      <c r="A279" s="26" t="s">
        <v>18</v>
      </c>
      <c r="B279" s="9">
        <v>2025</v>
      </c>
      <c r="C279" s="45">
        <v>0</v>
      </c>
      <c r="D279" s="152">
        <v>0</v>
      </c>
      <c r="E279" s="45">
        <v>1</v>
      </c>
      <c r="F279" s="45">
        <v>1086632</v>
      </c>
      <c r="G279" s="45">
        <v>11</v>
      </c>
      <c r="H279" s="45">
        <v>7072300</v>
      </c>
      <c r="I279" s="45">
        <v>2</v>
      </c>
      <c r="J279" s="45">
        <v>9636760</v>
      </c>
      <c r="K279" s="45">
        <v>0</v>
      </c>
      <c r="L279" s="45">
        <v>0</v>
      </c>
      <c r="M279" s="45">
        <v>1</v>
      </c>
      <c r="N279" s="45">
        <v>0</v>
      </c>
      <c r="O279" s="45">
        <v>0</v>
      </c>
      <c r="P279" s="45">
        <v>0</v>
      </c>
      <c r="Q279" s="45">
        <v>0</v>
      </c>
      <c r="R279" s="45">
        <v>0</v>
      </c>
      <c r="S279" s="45">
        <v>2</v>
      </c>
      <c r="T279" s="45">
        <v>1259273</v>
      </c>
      <c r="U279" s="21">
        <f t="shared" ref="U279:U289" si="136">SUM(C279+G279+I279+K279+M279+O279+Q279+S279+E279)</f>
        <v>17</v>
      </c>
      <c r="V279" s="22">
        <f t="shared" ref="V279:V289" si="137">SUM(D279+H279+J279+L279+N279+P279+R279+T279+F279)</f>
        <v>19054965</v>
      </c>
      <c r="W279" s="19">
        <f>U279-'Non-Residential - New Const'!U266</f>
        <v>12</v>
      </c>
      <c r="X279" s="13">
        <f>W279/'Non-Residential - New Const'!U266</f>
        <v>2.4</v>
      </c>
      <c r="Y279" s="12">
        <f>V279-'Non-Residential - New Const'!V266</f>
        <v>14163413</v>
      </c>
      <c r="Z279" s="13">
        <f>Y279/'Non-Residential - New Const'!V266</f>
        <v>2.8954845006247507</v>
      </c>
      <c r="AA279" s="12">
        <f t="shared" ref="AA279:AA289" si="138">AA278+Y279</f>
        <v>-137240116</v>
      </c>
      <c r="AC279" s="26">
        <v>13422604</v>
      </c>
      <c r="AD279" s="26">
        <v>19054965</v>
      </c>
      <c r="AE279" s="26">
        <v>0</v>
      </c>
      <c r="AF279" s="26">
        <v>0</v>
      </c>
      <c r="AG279" s="26">
        <v>0</v>
      </c>
      <c r="AH279" s="26">
        <v>0</v>
      </c>
      <c r="AI279" s="26">
        <v>0</v>
      </c>
      <c r="AJ279" s="26">
        <v>0</v>
      </c>
      <c r="AK279" s="26">
        <v>0</v>
      </c>
      <c r="AL279" s="26">
        <v>0</v>
      </c>
      <c r="AM279" s="26">
        <v>0</v>
      </c>
      <c r="AN279" s="26">
        <v>0</v>
      </c>
    </row>
    <row r="280" spans="1:40" x14ac:dyDescent="0.2">
      <c r="A280" s="26" t="s">
        <v>19</v>
      </c>
      <c r="B280" s="9">
        <v>2025</v>
      </c>
      <c r="C280" s="45">
        <v>0</v>
      </c>
      <c r="D280" s="152">
        <v>0</v>
      </c>
      <c r="E280" s="45">
        <v>0</v>
      </c>
      <c r="F280" s="45">
        <v>0</v>
      </c>
      <c r="G280" s="45">
        <v>0</v>
      </c>
      <c r="H280" s="45">
        <v>0</v>
      </c>
      <c r="I280" s="45">
        <v>0</v>
      </c>
      <c r="J280" s="45">
        <v>0</v>
      </c>
      <c r="K280" s="45">
        <v>0</v>
      </c>
      <c r="L280" s="45">
        <v>0</v>
      </c>
      <c r="M280" s="45">
        <v>0</v>
      </c>
      <c r="N280" s="45">
        <v>0</v>
      </c>
      <c r="O280" s="45">
        <v>0</v>
      </c>
      <c r="P280" s="45">
        <v>0</v>
      </c>
      <c r="Q280" s="45">
        <v>0</v>
      </c>
      <c r="R280" s="45">
        <v>0</v>
      </c>
      <c r="S280" s="45">
        <v>0</v>
      </c>
      <c r="T280" s="45">
        <v>0</v>
      </c>
      <c r="U280" s="21">
        <f t="shared" si="136"/>
        <v>0</v>
      </c>
      <c r="V280" s="22">
        <f t="shared" si="137"/>
        <v>0</v>
      </c>
      <c r="W280" s="19">
        <f>U280-'Non-Residential - New Const'!U267</f>
        <v>-18</v>
      </c>
      <c r="X280" s="13">
        <f>W280/'Non-Residential - New Const'!U267</f>
        <v>-1</v>
      </c>
      <c r="Y280" s="12">
        <f>V280-'Non-Residential - New Const'!V267</f>
        <v>-15092214</v>
      </c>
      <c r="Z280" s="13">
        <f>Y280/'Non-Residential - New Const'!V267</f>
        <v>-1</v>
      </c>
      <c r="AA280" s="12">
        <f t="shared" si="138"/>
        <v>-152332330</v>
      </c>
      <c r="AC280" s="26">
        <f>AC279/$AC$138</f>
        <v>13.422604</v>
      </c>
      <c r="AD280" s="26">
        <f t="shared" ref="AD280:AN280" si="139">AD279/$AC$138</f>
        <v>19.054964999999999</v>
      </c>
      <c r="AE280" s="26">
        <f t="shared" si="139"/>
        <v>0</v>
      </c>
      <c r="AF280" s="26">
        <f t="shared" si="139"/>
        <v>0</v>
      </c>
      <c r="AG280" s="26">
        <f t="shared" si="139"/>
        <v>0</v>
      </c>
      <c r="AH280" s="26">
        <f t="shared" si="139"/>
        <v>0</v>
      </c>
      <c r="AI280" s="26">
        <f t="shared" si="139"/>
        <v>0</v>
      </c>
      <c r="AJ280" s="26">
        <f t="shared" si="139"/>
        <v>0</v>
      </c>
      <c r="AK280" s="26">
        <f t="shared" si="139"/>
        <v>0</v>
      </c>
      <c r="AL280" s="26">
        <f t="shared" si="139"/>
        <v>0</v>
      </c>
      <c r="AM280" s="26">
        <f t="shared" si="139"/>
        <v>0</v>
      </c>
      <c r="AN280" s="26">
        <f t="shared" si="139"/>
        <v>0</v>
      </c>
    </row>
    <row r="281" spans="1:40" x14ac:dyDescent="0.2">
      <c r="A281" s="26" t="s">
        <v>20</v>
      </c>
      <c r="B281" s="9">
        <v>2025</v>
      </c>
      <c r="C281" s="45">
        <v>0</v>
      </c>
      <c r="D281" s="152">
        <v>0</v>
      </c>
      <c r="E281" s="45">
        <v>0</v>
      </c>
      <c r="F281" s="45">
        <v>0</v>
      </c>
      <c r="G281" s="45">
        <v>0</v>
      </c>
      <c r="H281" s="45">
        <v>0</v>
      </c>
      <c r="I281" s="45">
        <v>0</v>
      </c>
      <c r="J281" s="45">
        <v>0</v>
      </c>
      <c r="K281" s="45">
        <v>0</v>
      </c>
      <c r="L281" s="45">
        <v>0</v>
      </c>
      <c r="M281" s="45">
        <v>0</v>
      </c>
      <c r="N281" s="45">
        <v>0</v>
      </c>
      <c r="O281" s="45">
        <v>0</v>
      </c>
      <c r="P281" s="45">
        <v>0</v>
      </c>
      <c r="Q281" s="45">
        <v>0</v>
      </c>
      <c r="R281" s="45">
        <v>0</v>
      </c>
      <c r="S281" s="45">
        <v>0</v>
      </c>
      <c r="T281" s="45">
        <v>0</v>
      </c>
      <c r="U281" s="21">
        <f t="shared" si="136"/>
        <v>0</v>
      </c>
      <c r="V281" s="22">
        <f t="shared" si="137"/>
        <v>0</v>
      </c>
      <c r="W281" s="19">
        <f>U281-'Non-Residential - New Const'!U268</f>
        <v>-41</v>
      </c>
      <c r="X281" s="13">
        <f>W281/'Non-Residential - New Const'!U268</f>
        <v>-1</v>
      </c>
      <c r="Y281" s="12">
        <f>V281-'Non-Residential - New Const'!V268</f>
        <v>-39828072</v>
      </c>
      <c r="Z281" s="13">
        <f>Y281/'Non-Residential - New Const'!V268</f>
        <v>-1</v>
      </c>
      <c r="AA281" s="12">
        <f t="shared" si="138"/>
        <v>-192160402</v>
      </c>
    </row>
    <row r="282" spans="1:40" x14ac:dyDescent="0.2">
      <c r="A282" s="26" t="s">
        <v>21</v>
      </c>
      <c r="B282" s="9">
        <v>2025</v>
      </c>
      <c r="C282" s="45">
        <v>0</v>
      </c>
      <c r="D282" s="152">
        <v>0</v>
      </c>
      <c r="E282" s="45">
        <v>0</v>
      </c>
      <c r="F282" s="45">
        <v>0</v>
      </c>
      <c r="G282" s="45">
        <v>0</v>
      </c>
      <c r="H282" s="45">
        <v>0</v>
      </c>
      <c r="I282" s="45">
        <v>0</v>
      </c>
      <c r="J282" s="45">
        <v>0</v>
      </c>
      <c r="K282" s="45">
        <v>0</v>
      </c>
      <c r="L282" s="45">
        <v>0</v>
      </c>
      <c r="M282" s="45">
        <v>0</v>
      </c>
      <c r="N282" s="45">
        <v>0</v>
      </c>
      <c r="O282" s="45">
        <v>0</v>
      </c>
      <c r="P282" s="45">
        <v>0</v>
      </c>
      <c r="Q282" s="45">
        <v>0</v>
      </c>
      <c r="R282" s="45">
        <v>0</v>
      </c>
      <c r="S282" s="45">
        <v>0</v>
      </c>
      <c r="T282" s="45">
        <v>0</v>
      </c>
      <c r="U282" s="21">
        <f t="shared" si="136"/>
        <v>0</v>
      </c>
      <c r="V282" s="22">
        <f t="shared" si="137"/>
        <v>0</v>
      </c>
      <c r="W282" s="19">
        <f>U282-'Non-Residential - New Const'!U269</f>
        <v>-31</v>
      </c>
      <c r="X282" s="13">
        <f>W282/'Non-Residential - New Const'!U269</f>
        <v>-1</v>
      </c>
      <c r="Y282" s="12">
        <f>V282-'Non-Residential - New Const'!V269</f>
        <v>-38196085</v>
      </c>
      <c r="Z282" s="13">
        <f>Y282/'Non-Residential - New Const'!V269</f>
        <v>-1</v>
      </c>
      <c r="AA282" s="12">
        <f t="shared" si="138"/>
        <v>-230356487</v>
      </c>
    </row>
    <row r="283" spans="1:40" x14ac:dyDescent="0.2">
      <c r="A283" s="26" t="s">
        <v>22</v>
      </c>
      <c r="B283" s="9">
        <v>2025</v>
      </c>
      <c r="C283" s="45">
        <v>0</v>
      </c>
      <c r="D283" s="152">
        <v>0</v>
      </c>
      <c r="E283" s="45">
        <v>0</v>
      </c>
      <c r="F283" s="45">
        <v>0</v>
      </c>
      <c r="G283" s="45">
        <v>0</v>
      </c>
      <c r="H283" s="45">
        <v>0</v>
      </c>
      <c r="I283" s="45">
        <v>0</v>
      </c>
      <c r="J283" s="45">
        <v>0</v>
      </c>
      <c r="K283" s="45">
        <v>0</v>
      </c>
      <c r="L283" s="45">
        <v>0</v>
      </c>
      <c r="M283" s="45">
        <v>0</v>
      </c>
      <c r="N283" s="45">
        <v>0</v>
      </c>
      <c r="O283" s="45">
        <v>0</v>
      </c>
      <c r="P283" s="45">
        <v>0</v>
      </c>
      <c r="Q283" s="45">
        <v>0</v>
      </c>
      <c r="R283" s="45">
        <v>0</v>
      </c>
      <c r="S283" s="45">
        <v>0</v>
      </c>
      <c r="T283" s="45">
        <v>0</v>
      </c>
      <c r="U283" s="21">
        <f t="shared" si="136"/>
        <v>0</v>
      </c>
      <c r="V283" s="22">
        <f t="shared" si="137"/>
        <v>0</v>
      </c>
      <c r="W283" s="19">
        <f>U283-'Non-Residential - New Const'!U270</f>
        <v>-25</v>
      </c>
      <c r="X283" s="13">
        <f>W283/'Non-Residential - New Const'!U270</f>
        <v>-1</v>
      </c>
      <c r="Y283" s="12">
        <f>V283-'Non-Residential - New Const'!V270</f>
        <v>-30257843</v>
      </c>
      <c r="Z283" s="13">
        <f>Y283/'Non-Residential - New Const'!V270</f>
        <v>-1</v>
      </c>
      <c r="AA283" s="12">
        <f t="shared" si="138"/>
        <v>-260614330</v>
      </c>
    </row>
    <row r="284" spans="1:40" x14ac:dyDescent="0.2">
      <c r="A284" s="26" t="s">
        <v>23</v>
      </c>
      <c r="B284" s="9">
        <v>2025</v>
      </c>
      <c r="C284" s="45">
        <v>0</v>
      </c>
      <c r="D284" s="152">
        <v>0</v>
      </c>
      <c r="E284" s="45">
        <v>0</v>
      </c>
      <c r="F284" s="45">
        <v>0</v>
      </c>
      <c r="G284" s="45">
        <v>0</v>
      </c>
      <c r="H284" s="45">
        <v>0</v>
      </c>
      <c r="I284" s="45">
        <v>0</v>
      </c>
      <c r="J284" s="45">
        <v>0</v>
      </c>
      <c r="K284" s="45">
        <v>0</v>
      </c>
      <c r="L284" s="45">
        <v>0</v>
      </c>
      <c r="M284" s="45">
        <v>0</v>
      </c>
      <c r="N284" s="45">
        <v>0</v>
      </c>
      <c r="O284" s="45">
        <v>0</v>
      </c>
      <c r="P284" s="45">
        <v>0</v>
      </c>
      <c r="Q284" s="45">
        <v>0</v>
      </c>
      <c r="R284" s="45">
        <v>0</v>
      </c>
      <c r="S284" s="45">
        <v>0</v>
      </c>
      <c r="T284" s="45">
        <v>0</v>
      </c>
      <c r="U284" s="21">
        <f t="shared" si="136"/>
        <v>0</v>
      </c>
      <c r="V284" s="22">
        <f>SUM(D284+H284+J284+L284+N284+P284+R284+T284+F284)</f>
        <v>0</v>
      </c>
      <c r="W284" s="19">
        <f>U284-'Non-Residential - New Const'!U271</f>
        <v>-45</v>
      </c>
      <c r="X284" s="13">
        <f>W284/'Non-Residential - New Const'!U271</f>
        <v>-1</v>
      </c>
      <c r="Y284" s="12">
        <f>V284-'Non-Residential - New Const'!V271</f>
        <v>-81451360</v>
      </c>
      <c r="Z284" s="13">
        <f>Y284/'Non-Residential - New Const'!V271</f>
        <v>-1</v>
      </c>
      <c r="AA284" s="12">
        <f t="shared" si="138"/>
        <v>-342065690</v>
      </c>
    </row>
    <row r="285" spans="1:40" x14ac:dyDescent="0.2">
      <c r="A285" s="26" t="s">
        <v>24</v>
      </c>
      <c r="B285" s="9">
        <v>2025</v>
      </c>
      <c r="C285" s="45">
        <v>0</v>
      </c>
      <c r="D285" s="152">
        <v>0</v>
      </c>
      <c r="E285" s="45">
        <v>0</v>
      </c>
      <c r="F285" s="45">
        <v>0</v>
      </c>
      <c r="G285" s="45">
        <v>0</v>
      </c>
      <c r="H285" s="45">
        <v>0</v>
      </c>
      <c r="I285" s="45">
        <v>0</v>
      </c>
      <c r="J285" s="45">
        <v>0</v>
      </c>
      <c r="K285" s="45">
        <v>0</v>
      </c>
      <c r="L285" s="45">
        <v>0</v>
      </c>
      <c r="M285" s="45">
        <v>0</v>
      </c>
      <c r="N285" s="45">
        <v>0</v>
      </c>
      <c r="O285" s="45">
        <v>0</v>
      </c>
      <c r="P285" s="45">
        <v>0</v>
      </c>
      <c r="Q285" s="45">
        <v>0</v>
      </c>
      <c r="R285" s="45">
        <v>0</v>
      </c>
      <c r="S285" s="45">
        <v>0</v>
      </c>
      <c r="T285" s="45">
        <v>0</v>
      </c>
      <c r="U285" s="21">
        <f t="shared" si="136"/>
        <v>0</v>
      </c>
      <c r="V285" s="22">
        <f t="shared" si="137"/>
        <v>0</v>
      </c>
      <c r="W285" s="19">
        <f>U285-'Non-Residential - New Const'!U272</f>
        <v>-24</v>
      </c>
      <c r="X285" s="13">
        <f>W285/'Non-Residential - New Const'!U272</f>
        <v>-1</v>
      </c>
      <c r="Y285" s="12">
        <f>V285-'Non-Residential - New Const'!V272</f>
        <v>-14733124</v>
      </c>
      <c r="Z285" s="13">
        <f>Y285/'Non-Residential - New Const'!V272</f>
        <v>-1</v>
      </c>
      <c r="AA285" s="12">
        <f t="shared" si="138"/>
        <v>-356798814</v>
      </c>
    </row>
    <row r="286" spans="1:40" x14ac:dyDescent="0.2">
      <c r="A286" s="26" t="s">
        <v>25</v>
      </c>
      <c r="B286" s="9">
        <v>2025</v>
      </c>
      <c r="C286" s="45">
        <v>0</v>
      </c>
      <c r="D286" s="152">
        <v>0</v>
      </c>
      <c r="E286" s="45">
        <v>0</v>
      </c>
      <c r="F286" s="45">
        <v>0</v>
      </c>
      <c r="G286" s="45">
        <v>0</v>
      </c>
      <c r="H286" s="45">
        <v>0</v>
      </c>
      <c r="I286" s="45">
        <v>0</v>
      </c>
      <c r="J286" s="45">
        <v>0</v>
      </c>
      <c r="K286" s="45">
        <v>0</v>
      </c>
      <c r="L286" s="45">
        <v>0</v>
      </c>
      <c r="M286" s="45">
        <v>0</v>
      </c>
      <c r="N286" s="45">
        <v>0</v>
      </c>
      <c r="O286" s="45">
        <v>0</v>
      </c>
      <c r="P286" s="45">
        <v>0</v>
      </c>
      <c r="Q286" s="45">
        <v>0</v>
      </c>
      <c r="R286" s="45">
        <v>0</v>
      </c>
      <c r="S286" s="45">
        <v>0</v>
      </c>
      <c r="T286" s="45">
        <v>0</v>
      </c>
      <c r="U286" s="21">
        <f t="shared" si="136"/>
        <v>0</v>
      </c>
      <c r="V286" s="22">
        <f t="shared" si="137"/>
        <v>0</v>
      </c>
      <c r="W286" s="19">
        <f>U286-'Non-Residential - New Const'!U273</f>
        <v>-27</v>
      </c>
      <c r="X286" s="13">
        <f>W286/'Non-Residential - New Const'!U273</f>
        <v>-1</v>
      </c>
      <c r="Y286" s="12">
        <f>V286-'Non-Residential - New Const'!V273</f>
        <v>-51866039</v>
      </c>
      <c r="Z286" s="13">
        <f>Y286/'Non-Residential - New Const'!V273</f>
        <v>-1</v>
      </c>
      <c r="AA286" s="12">
        <f t="shared" si="138"/>
        <v>-408664853</v>
      </c>
    </row>
    <row r="287" spans="1:40" x14ac:dyDescent="0.2">
      <c r="A287" s="26" t="s">
        <v>26</v>
      </c>
      <c r="B287" s="9">
        <v>2025</v>
      </c>
      <c r="C287" s="45">
        <v>0</v>
      </c>
      <c r="D287" s="152">
        <v>0</v>
      </c>
      <c r="E287" s="45">
        <v>0</v>
      </c>
      <c r="F287" s="45">
        <v>0</v>
      </c>
      <c r="G287" s="45">
        <v>0</v>
      </c>
      <c r="H287" s="45">
        <v>0</v>
      </c>
      <c r="I287" s="45">
        <v>0</v>
      </c>
      <c r="J287" s="45">
        <v>0</v>
      </c>
      <c r="K287" s="45">
        <v>0</v>
      </c>
      <c r="L287" s="45">
        <v>0</v>
      </c>
      <c r="M287" s="45">
        <v>0</v>
      </c>
      <c r="N287" s="45">
        <v>0</v>
      </c>
      <c r="O287" s="45">
        <v>0</v>
      </c>
      <c r="P287" s="45">
        <v>0</v>
      </c>
      <c r="Q287" s="45">
        <v>0</v>
      </c>
      <c r="R287" s="45">
        <v>0</v>
      </c>
      <c r="S287" s="45">
        <v>0</v>
      </c>
      <c r="T287" s="45">
        <v>0</v>
      </c>
      <c r="U287" s="21">
        <f t="shared" si="136"/>
        <v>0</v>
      </c>
      <c r="V287" s="22">
        <f t="shared" si="137"/>
        <v>0</v>
      </c>
      <c r="W287" s="19">
        <f>U287-'Non-Residential - New Const'!U274</f>
        <v>-20</v>
      </c>
      <c r="X287" s="13">
        <f>W287/'Non-Residential - New Const'!U274</f>
        <v>-1</v>
      </c>
      <c r="Y287" s="12">
        <f>V287-'Non-Residential - New Const'!V274</f>
        <v>-528931619</v>
      </c>
      <c r="Z287" s="13">
        <f>Y287/'Non-Residential - New Const'!V274</f>
        <v>-1</v>
      </c>
      <c r="AA287" s="12">
        <f t="shared" si="138"/>
        <v>-937596472</v>
      </c>
    </row>
    <row r="288" spans="1:40" x14ac:dyDescent="0.2">
      <c r="A288" s="26" t="s">
        <v>27</v>
      </c>
      <c r="B288" s="9">
        <v>2025</v>
      </c>
      <c r="C288" s="45">
        <v>0</v>
      </c>
      <c r="D288" s="152">
        <v>0</v>
      </c>
      <c r="E288" s="45">
        <v>0</v>
      </c>
      <c r="F288" s="45">
        <v>0</v>
      </c>
      <c r="G288" s="45">
        <v>0</v>
      </c>
      <c r="H288" s="45">
        <v>0</v>
      </c>
      <c r="I288" s="45">
        <v>0</v>
      </c>
      <c r="J288" s="45">
        <v>0</v>
      </c>
      <c r="K288" s="45">
        <v>0</v>
      </c>
      <c r="L288" s="45">
        <v>0</v>
      </c>
      <c r="M288" s="45">
        <v>0</v>
      </c>
      <c r="N288" s="45">
        <v>0</v>
      </c>
      <c r="O288" s="45">
        <v>0</v>
      </c>
      <c r="P288" s="45">
        <v>0</v>
      </c>
      <c r="Q288" s="45">
        <v>0</v>
      </c>
      <c r="R288" s="45">
        <v>0</v>
      </c>
      <c r="S288" s="45">
        <v>0</v>
      </c>
      <c r="T288" s="45">
        <v>0</v>
      </c>
      <c r="U288" s="21">
        <f t="shared" si="136"/>
        <v>0</v>
      </c>
      <c r="V288" s="22">
        <f t="shared" si="137"/>
        <v>0</v>
      </c>
      <c r="W288" s="19">
        <f>U288-'Non-Residential - New Const'!U275</f>
        <v>-22</v>
      </c>
      <c r="X288" s="13">
        <f>W288/'Non-Residential - New Const'!U275</f>
        <v>-1</v>
      </c>
      <c r="Y288" s="12">
        <f>V288-'Non-Residential - New Const'!V275</f>
        <v>-27609587</v>
      </c>
      <c r="Z288" s="13">
        <f>Y288/'Non-Residential - New Const'!V275</f>
        <v>-1</v>
      </c>
      <c r="AA288" s="12">
        <f t="shared" si="138"/>
        <v>-965206059</v>
      </c>
    </row>
    <row r="289" spans="1:27" x14ac:dyDescent="0.2">
      <c r="A289" s="26" t="s">
        <v>28</v>
      </c>
      <c r="B289" s="9">
        <v>2025</v>
      </c>
      <c r="C289" s="45">
        <v>0</v>
      </c>
      <c r="D289" s="152">
        <v>0</v>
      </c>
      <c r="E289" s="45">
        <v>0</v>
      </c>
      <c r="F289" s="45">
        <v>0</v>
      </c>
      <c r="G289" s="45">
        <v>0</v>
      </c>
      <c r="H289" s="45">
        <v>0</v>
      </c>
      <c r="I289" s="45">
        <v>0</v>
      </c>
      <c r="J289" s="45">
        <v>0</v>
      </c>
      <c r="K289" s="161">
        <v>0</v>
      </c>
      <c r="L289" s="45">
        <v>0</v>
      </c>
      <c r="M289" s="45">
        <v>0</v>
      </c>
      <c r="N289" s="45">
        <v>0</v>
      </c>
      <c r="O289" s="45">
        <v>0</v>
      </c>
      <c r="P289" s="45">
        <v>0</v>
      </c>
      <c r="Q289" s="45">
        <v>0</v>
      </c>
      <c r="R289" s="45">
        <v>0</v>
      </c>
      <c r="S289" s="45">
        <v>0</v>
      </c>
      <c r="T289" s="45">
        <v>0</v>
      </c>
      <c r="U289" s="21">
        <f t="shared" si="136"/>
        <v>0</v>
      </c>
      <c r="V289" s="22">
        <f t="shared" si="137"/>
        <v>0</v>
      </c>
      <c r="W289" s="19">
        <f>U289-'Non-Residential - New Const'!U276</f>
        <v>-16</v>
      </c>
      <c r="X289" s="13">
        <f>W289/'Non-Residential - New Const'!U276</f>
        <v>-1</v>
      </c>
      <c r="Y289" s="12">
        <f>V289-'Non-Residential - New Const'!V276</f>
        <v>-48298967</v>
      </c>
      <c r="Z289" s="13">
        <f>Y289/'Non-Residential - New Const'!V276</f>
        <v>-1</v>
      </c>
      <c r="AA289" s="12">
        <f t="shared" si="138"/>
        <v>-1013505026</v>
      </c>
    </row>
    <row r="290" spans="1:27" ht="13.5" thickBot="1" x14ac:dyDescent="0.25">
      <c r="A290" s="27" t="s">
        <v>29</v>
      </c>
      <c r="B290" s="147">
        <v>2025</v>
      </c>
      <c r="C290" s="149">
        <f>SUM(C278:C289)</f>
        <v>0</v>
      </c>
      <c r="D290" s="149">
        <f t="shared" ref="D290:V290" si="140">SUM(D278:D289)</f>
        <v>0</v>
      </c>
      <c r="E290" s="149">
        <f t="shared" si="140"/>
        <v>1</v>
      </c>
      <c r="F290" s="44">
        <f t="shared" si="140"/>
        <v>1086632</v>
      </c>
      <c r="G290" s="149">
        <f t="shared" si="140"/>
        <v>23</v>
      </c>
      <c r="H290" s="44">
        <f t="shared" si="140"/>
        <v>13656211</v>
      </c>
      <c r="I290" s="149">
        <f t="shared" si="140"/>
        <v>6</v>
      </c>
      <c r="J290" s="44">
        <f t="shared" si="140"/>
        <v>11701060</v>
      </c>
      <c r="K290" s="149">
        <f t="shared" si="140"/>
        <v>0</v>
      </c>
      <c r="L290" s="44">
        <f t="shared" si="140"/>
        <v>0</v>
      </c>
      <c r="M290" s="149">
        <f t="shared" si="140"/>
        <v>1</v>
      </c>
      <c r="N290" s="44">
        <f t="shared" si="140"/>
        <v>0</v>
      </c>
      <c r="O290" s="149">
        <f t="shared" si="140"/>
        <v>0</v>
      </c>
      <c r="P290" s="44">
        <f t="shared" si="140"/>
        <v>0</v>
      </c>
      <c r="Q290" s="149">
        <f t="shared" si="140"/>
        <v>0</v>
      </c>
      <c r="R290" s="44">
        <f t="shared" si="140"/>
        <v>0</v>
      </c>
      <c r="S290" s="149">
        <f t="shared" si="140"/>
        <v>3</v>
      </c>
      <c r="T290" s="16">
        <f t="shared" si="140"/>
        <v>6033666</v>
      </c>
      <c r="U290" s="23">
        <f t="shared" si="140"/>
        <v>34</v>
      </c>
      <c r="V290" s="24">
        <f t="shared" si="140"/>
        <v>32477569</v>
      </c>
      <c r="W290" s="20">
        <f>U290-'Non-Residential - New Const'!U277</f>
        <v>-253</v>
      </c>
      <c r="X290" s="18">
        <f>W290/'Non-Residential - New Const'!U277</f>
        <v>-0.88153310104529614</v>
      </c>
      <c r="Y290" s="17">
        <f>V290-'Non-Residential - New Const'!V277</f>
        <v>-1013505026</v>
      </c>
      <c r="Z290" s="18">
        <f>Y290/'Non-Residential - New Const'!V277</f>
        <v>-0.96895018219686535</v>
      </c>
      <c r="AA290" s="17">
        <f>Y290</f>
        <v>-1013505026</v>
      </c>
    </row>
    <row r="291" spans="1:27" ht="15.75" x14ac:dyDescent="0.2">
      <c r="A291" s="97" t="s">
        <v>49</v>
      </c>
      <c r="B291" s="97"/>
      <c r="C291" s="97"/>
      <c r="D291" s="97"/>
      <c r="E291" s="97"/>
      <c r="F291" s="97"/>
      <c r="G291" s="97"/>
      <c r="H291" s="97"/>
      <c r="I291" s="97"/>
      <c r="J291" s="97"/>
      <c r="K291" s="97"/>
      <c r="L291" s="97"/>
      <c r="M291" s="97"/>
      <c r="N291" s="97"/>
      <c r="O291" s="97"/>
      <c r="P291" s="28"/>
      <c r="Q291" s="28"/>
      <c r="R291" s="28"/>
      <c r="S291" s="28"/>
      <c r="T291" s="28"/>
      <c r="U291" s="28"/>
      <c r="V291" s="28"/>
      <c r="W291" s="28"/>
      <c r="X291" s="28"/>
      <c r="Y291" s="28"/>
      <c r="Z291" s="28"/>
      <c r="AA291" s="28"/>
    </row>
    <row r="292" spans="1:27" x14ac:dyDescent="0.2">
      <c r="A292" s="183" t="s">
        <v>58</v>
      </c>
      <c r="B292" s="183"/>
      <c r="C292" s="183"/>
      <c r="D292" s="183"/>
      <c r="E292" s="183"/>
      <c r="F292" s="183"/>
      <c r="G292" s="183"/>
      <c r="H292" s="183"/>
      <c r="I292" s="183"/>
      <c r="J292" s="183"/>
      <c r="K292" s="183"/>
      <c r="L292" s="183"/>
      <c r="M292" s="183"/>
      <c r="N292" s="183"/>
      <c r="O292" s="183"/>
      <c r="P292" s="183"/>
      <c r="Q292" s="28"/>
      <c r="R292" s="28"/>
      <c r="S292" s="28"/>
      <c r="T292" s="28"/>
      <c r="U292" s="28"/>
      <c r="V292" s="28"/>
      <c r="W292" s="28"/>
      <c r="X292" s="28"/>
      <c r="Y292" s="28"/>
      <c r="Z292" s="28"/>
      <c r="AA292" s="28"/>
    </row>
    <row r="293" spans="1:27" x14ac:dyDescent="0.2">
      <c r="A293" s="183"/>
      <c r="B293" s="183"/>
      <c r="C293" s="183"/>
      <c r="D293" s="183"/>
      <c r="E293" s="183"/>
      <c r="F293" s="183"/>
      <c r="G293" s="183"/>
      <c r="H293" s="183"/>
      <c r="I293" s="183"/>
      <c r="J293" s="183"/>
      <c r="K293" s="183"/>
      <c r="L293" s="183"/>
      <c r="M293" s="183"/>
      <c r="N293" s="183"/>
      <c r="O293" s="183"/>
      <c r="P293" s="183"/>
      <c r="Q293" s="28"/>
      <c r="R293" s="28"/>
      <c r="S293" s="28"/>
      <c r="T293" s="28"/>
      <c r="U293" s="28"/>
      <c r="V293" s="28"/>
      <c r="W293" s="28"/>
      <c r="X293" s="28"/>
      <c r="Y293" s="28"/>
      <c r="Z293" s="28"/>
      <c r="AA293" s="28"/>
    </row>
    <row r="294" spans="1:27" x14ac:dyDescent="0.2">
      <c r="A294" s="183"/>
      <c r="B294" s="183"/>
      <c r="C294" s="183"/>
      <c r="D294" s="183"/>
      <c r="E294" s="183"/>
      <c r="F294" s="183"/>
      <c r="G294" s="183"/>
      <c r="H294" s="183"/>
      <c r="I294" s="183"/>
      <c r="J294" s="183"/>
      <c r="K294" s="183"/>
      <c r="L294" s="183"/>
      <c r="M294" s="183"/>
      <c r="N294" s="183"/>
      <c r="O294" s="183"/>
      <c r="P294" s="183"/>
      <c r="Q294" s="28"/>
      <c r="R294" s="28"/>
      <c r="S294" s="28"/>
      <c r="T294" s="28"/>
      <c r="U294" s="28"/>
      <c r="V294" s="28"/>
      <c r="W294" s="28"/>
      <c r="X294" s="28"/>
      <c r="Y294" s="28"/>
      <c r="Z294" s="28"/>
      <c r="AA294" s="28"/>
    </row>
    <row r="295" spans="1:27" x14ac:dyDescent="0.2">
      <c r="A295" s="183"/>
      <c r="B295" s="183"/>
      <c r="C295" s="183"/>
      <c r="D295" s="183"/>
      <c r="E295" s="183"/>
      <c r="F295" s="183"/>
      <c r="G295" s="183"/>
      <c r="H295" s="183"/>
      <c r="I295" s="183"/>
      <c r="J295" s="183"/>
      <c r="K295" s="183"/>
      <c r="L295" s="183"/>
      <c r="M295" s="183"/>
      <c r="N295" s="183"/>
      <c r="O295" s="183"/>
      <c r="P295" s="183"/>
      <c r="Q295" s="28"/>
      <c r="R295" s="28"/>
      <c r="S295" s="28"/>
      <c r="T295" s="28"/>
      <c r="U295" s="28"/>
      <c r="V295" s="28"/>
      <c r="W295" s="28"/>
      <c r="X295" s="28"/>
      <c r="Y295" s="28"/>
      <c r="Z295" s="28"/>
      <c r="AA295" s="28"/>
    </row>
    <row r="296" spans="1:27" ht="15.75" x14ac:dyDescent="0.2">
      <c r="A296" s="96" t="s">
        <v>36</v>
      </c>
      <c r="B296" s="96"/>
      <c r="C296" s="96"/>
      <c r="D296" s="96"/>
      <c r="E296" s="96"/>
      <c r="F296" s="96"/>
      <c r="G296" s="96"/>
      <c r="H296" s="96"/>
      <c r="I296" s="96"/>
      <c r="J296" s="96"/>
      <c r="K296" s="96"/>
      <c r="L296" s="96"/>
      <c r="M296" s="96"/>
      <c r="N296" s="96"/>
      <c r="O296" s="96"/>
      <c r="P296" s="28"/>
      <c r="Q296" s="28"/>
      <c r="R296" s="28"/>
      <c r="S296" s="28"/>
      <c r="T296" s="28"/>
      <c r="U296" s="28"/>
      <c r="V296" s="28"/>
      <c r="W296" s="28"/>
      <c r="X296" s="28"/>
      <c r="Y296" s="28"/>
      <c r="Z296" s="28"/>
      <c r="AA296" s="28"/>
    </row>
    <row r="297" spans="1:27" ht="15.75" x14ac:dyDescent="0.2">
      <c r="A297" s="96"/>
      <c r="B297" s="96"/>
      <c r="C297" s="96"/>
      <c r="D297" s="96"/>
      <c r="E297" s="96"/>
      <c r="F297" s="96"/>
      <c r="G297" s="96"/>
      <c r="H297" s="96"/>
      <c r="I297" s="96"/>
      <c r="J297" s="96"/>
      <c r="K297" s="96"/>
      <c r="L297" s="96"/>
      <c r="M297" s="96"/>
      <c r="N297" s="96"/>
      <c r="O297" s="96"/>
      <c r="P297" s="28"/>
      <c r="Q297" s="28"/>
      <c r="R297" s="28"/>
      <c r="S297" s="28"/>
      <c r="T297" s="28"/>
      <c r="U297" s="28"/>
      <c r="V297" s="28"/>
      <c r="W297" s="28"/>
      <c r="X297" s="28"/>
      <c r="Y297" s="28"/>
      <c r="Z297" s="28"/>
      <c r="AA297" s="28"/>
    </row>
    <row r="298" spans="1:27" ht="15.75" x14ac:dyDescent="0.2">
      <c r="A298" s="96" t="s">
        <v>52</v>
      </c>
      <c r="B298" s="96"/>
      <c r="C298" s="96"/>
      <c r="D298" s="96"/>
      <c r="E298" s="96"/>
      <c r="F298" s="96"/>
      <c r="G298" s="96"/>
      <c r="H298" s="96"/>
      <c r="I298" s="96"/>
      <c r="J298" s="96"/>
      <c r="K298" s="96"/>
      <c r="L298" s="96"/>
      <c r="M298" s="96"/>
      <c r="N298" s="96"/>
      <c r="O298" s="96"/>
      <c r="P298" s="28"/>
      <c r="Q298" s="28"/>
      <c r="R298" s="28"/>
      <c r="S298" s="28"/>
      <c r="T298" s="28"/>
      <c r="U298" s="28"/>
      <c r="V298" s="28"/>
      <c r="W298" s="28"/>
      <c r="X298" s="28"/>
      <c r="Y298" s="28"/>
      <c r="Z298" s="28"/>
      <c r="AA298" s="28"/>
    </row>
  </sheetData>
  <mergeCells count="14">
    <mergeCell ref="S3:T3"/>
    <mergeCell ref="U3:V3"/>
    <mergeCell ref="W3:AA3"/>
    <mergeCell ref="A292:P295"/>
    <mergeCell ref="A1:AA1"/>
    <mergeCell ref="A2:AA2"/>
    <mergeCell ref="C3:D3"/>
    <mergeCell ref="E3:F3"/>
    <mergeCell ref="G3:H3"/>
    <mergeCell ref="I3:J3"/>
    <mergeCell ref="K3:L3"/>
    <mergeCell ref="M3:N3"/>
    <mergeCell ref="O3:P3"/>
    <mergeCell ref="Q3:R3"/>
  </mergeCells>
  <conditionalFormatting sqref="A5:D147 G18:AA147">
    <cfRule type="expression" dxfId="5" priority="11">
      <formula>MOD(ROW(),2)=1</formula>
    </cfRule>
  </conditionalFormatting>
  <conditionalFormatting sqref="A148:AA290">
    <cfRule type="expression" dxfId="4" priority="1">
      <formula>MOD(ROW(),2)=1</formula>
    </cfRule>
  </conditionalFormatting>
  <conditionalFormatting sqref="G5:V17">
    <cfRule type="expression" dxfId="3" priority="21">
      <formula>MOD(ROW(),2)=1</formula>
    </cfRule>
  </conditionalFormatting>
  <pageMargins left="0.7" right="0.7" top="0.75" bottom="0.75" header="0.3" footer="0.3"/>
  <pageSetup orientation="portrait" r:id="rId1"/>
  <ignoredErrors>
    <ignoredError sqref="U238:V238 U251:V251 U264:V264 U277:V27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92"/>
  <sheetViews>
    <sheetView zoomScaleNormal="100" workbookViewId="0">
      <pane xSplit="2" ySplit="4" topLeftCell="C248" activePane="bottomRight" state="frozen"/>
      <selection pane="topRight" activeCell="C1" sqref="C1"/>
      <selection pane="bottomLeft" activeCell="A5" sqref="A5"/>
      <selection pane="bottomRight" activeCell="F272" sqref="F272"/>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4" t="s">
        <v>39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row>
    <row r="2" spans="1:43" ht="21" x14ac:dyDescent="0.35">
      <c r="A2" s="185" t="s">
        <v>37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row>
    <row r="3" spans="1:43" x14ac:dyDescent="0.2">
      <c r="A3" s="127"/>
      <c r="B3" s="128"/>
      <c r="C3" s="169" t="s">
        <v>1</v>
      </c>
      <c r="D3" s="169"/>
      <c r="E3" s="169" t="s">
        <v>9</v>
      </c>
      <c r="F3" s="169"/>
      <c r="G3" s="169" t="s">
        <v>2</v>
      </c>
      <c r="H3" s="169"/>
      <c r="I3" s="169" t="s">
        <v>3</v>
      </c>
      <c r="J3" s="169"/>
      <c r="K3" s="169" t="s">
        <v>4</v>
      </c>
      <c r="L3" s="169"/>
      <c r="M3" s="169" t="s">
        <v>5</v>
      </c>
      <c r="N3" s="169"/>
      <c r="O3" s="169" t="s">
        <v>6</v>
      </c>
      <c r="P3" s="169"/>
      <c r="Q3" s="169" t="s">
        <v>7</v>
      </c>
      <c r="R3" s="169"/>
      <c r="S3" s="170" t="s">
        <v>8</v>
      </c>
      <c r="T3" s="171"/>
      <c r="U3" s="162" t="s">
        <v>10</v>
      </c>
      <c r="V3" s="163"/>
      <c r="W3" s="164" t="s">
        <v>11</v>
      </c>
      <c r="X3" s="165"/>
      <c r="Y3" s="165"/>
      <c r="Z3" s="165"/>
      <c r="AA3" s="166"/>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6">
        <f>AC201/$AC$125</f>
        <v>130.4021434</v>
      </c>
      <c r="AD202" s="146">
        <f t="shared" ref="AD202:AN202" si="110">AD201/$AC$125</f>
        <v>82.484778000000006</v>
      </c>
      <c r="AE202" s="146">
        <f t="shared" si="110"/>
        <v>84.752591699999996</v>
      </c>
      <c r="AF202" s="146">
        <f t="shared" si="110"/>
        <v>34.6032893</v>
      </c>
      <c r="AG202" s="146">
        <f t="shared" si="110"/>
        <v>34.228845999999997</v>
      </c>
      <c r="AH202" s="146">
        <f t="shared" si="110"/>
        <v>28.151425</v>
      </c>
      <c r="AI202" s="146">
        <f t="shared" si="110"/>
        <v>27.158476060000002</v>
      </c>
      <c r="AJ202" s="146">
        <f t="shared" si="110"/>
        <v>21.4247157</v>
      </c>
      <c r="AK202" s="146">
        <f t="shared" si="110"/>
        <v>59.873221000000001</v>
      </c>
      <c r="AL202" s="146">
        <f t="shared" si="110"/>
        <v>30.890502000000001</v>
      </c>
      <c r="AM202" s="146">
        <f t="shared" si="110"/>
        <v>82.045698999999999</v>
      </c>
      <c r="AN202" s="146">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6">
        <f>AC214/$AC$125</f>
        <v>15.687633</v>
      </c>
      <c r="AD215" s="146">
        <f t="shared" ref="AD215:AN215" si="116">AD214/$AC$125</f>
        <v>20.945144420000002</v>
      </c>
      <c r="AE215" s="146">
        <f t="shared" si="116"/>
        <v>31.535949500000001</v>
      </c>
      <c r="AF215" s="146">
        <f t="shared" si="116"/>
        <v>42.42186899</v>
      </c>
      <c r="AG215" s="146">
        <f t="shared" si="116"/>
        <v>76.298676</v>
      </c>
      <c r="AH215" s="146">
        <f t="shared" si="116"/>
        <v>30.620309659999997</v>
      </c>
      <c r="AI215" s="146">
        <f t="shared" si="116"/>
        <v>38.448279999999997</v>
      </c>
      <c r="AJ215" s="146">
        <f t="shared" si="116"/>
        <v>27.647787000000001</v>
      </c>
      <c r="AK215" s="146">
        <f t="shared" si="116"/>
        <v>43.878712</v>
      </c>
      <c r="AL215" s="146">
        <f t="shared" si="116"/>
        <v>17.994818629999997</v>
      </c>
      <c r="AM215" s="146">
        <f t="shared" si="116"/>
        <v>38.389403999999999</v>
      </c>
      <c r="AN215" s="146">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49">
        <f>SUM(C213:C224)</f>
        <v>7</v>
      </c>
      <c r="D225" s="44">
        <f t="shared" ref="D225:V225" si="119">SUM(D213:D224)</f>
        <v>1047424</v>
      </c>
      <c r="E225" s="149">
        <f t="shared" si="119"/>
        <v>46</v>
      </c>
      <c r="F225" s="44">
        <f t="shared" si="119"/>
        <v>9860637</v>
      </c>
      <c r="G225" s="149">
        <f t="shared" si="119"/>
        <v>562</v>
      </c>
      <c r="H225" s="44">
        <f t="shared" si="119"/>
        <v>286566511.38</v>
      </c>
      <c r="I225" s="149">
        <f t="shared" si="119"/>
        <v>127</v>
      </c>
      <c r="J225" s="44">
        <f t="shared" si="119"/>
        <v>71301491.920000002</v>
      </c>
      <c r="K225" s="149">
        <f t="shared" si="119"/>
        <v>0</v>
      </c>
      <c r="L225" s="44">
        <f t="shared" si="119"/>
        <v>0</v>
      </c>
      <c r="M225" s="149">
        <f t="shared" si="119"/>
        <v>15</v>
      </c>
      <c r="N225" s="44">
        <f t="shared" si="119"/>
        <v>3461620</v>
      </c>
      <c r="O225" s="149">
        <f t="shared" si="119"/>
        <v>0</v>
      </c>
      <c r="P225" s="44">
        <f t="shared" si="119"/>
        <v>0</v>
      </c>
      <c r="Q225" s="149">
        <f t="shared" si="119"/>
        <v>3</v>
      </c>
      <c r="R225" s="44">
        <f t="shared" si="119"/>
        <v>916370.9</v>
      </c>
      <c r="S225" s="149">
        <f t="shared" si="119"/>
        <v>75</v>
      </c>
      <c r="T225" s="16">
        <f t="shared" si="119"/>
        <v>28727202</v>
      </c>
      <c r="U225" s="159">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6">
        <f>AC227/$AC$125</f>
        <v>49.508755000000001</v>
      </c>
      <c r="AD228" s="146">
        <f t="shared" ref="AD228:AN228" si="123">AD227/$AC$125</f>
        <v>20.717523</v>
      </c>
      <c r="AE228" s="146">
        <f t="shared" si="123"/>
        <v>24.970768850000002</v>
      </c>
      <c r="AF228" s="146">
        <f t="shared" si="123"/>
        <v>44.959713000000001</v>
      </c>
      <c r="AG228" s="146">
        <f t="shared" si="123"/>
        <v>31.949757200000001</v>
      </c>
      <c r="AH228" s="146">
        <f t="shared" si="123"/>
        <v>34.083733000000002</v>
      </c>
      <c r="AI228" s="146">
        <f t="shared" si="123"/>
        <v>39.385930999999999</v>
      </c>
      <c r="AJ228" s="146">
        <f t="shared" si="123"/>
        <v>11.252609</v>
      </c>
      <c r="AK228" s="146">
        <f t="shared" si="123"/>
        <v>36.362445860000001</v>
      </c>
      <c r="AL228" s="146">
        <f t="shared" si="123"/>
        <v>45.312389799999998</v>
      </c>
      <c r="AM228" s="146">
        <f t="shared" si="123"/>
        <v>34.448467000000001</v>
      </c>
      <c r="AN228" s="146">
        <f t="shared" si="123"/>
        <v>77.734273999999999</v>
      </c>
    </row>
    <row r="229" spans="1:40" x14ac:dyDescent="0.2">
      <c r="A229" s="26" t="s">
        <v>20</v>
      </c>
      <c r="B229" s="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7">
        <v>2022</v>
      </c>
      <c r="C238" s="149">
        <f>SUM(C226:C237)</f>
        <v>6</v>
      </c>
      <c r="D238" s="44">
        <f t="shared" ref="D238:V238" si="126">SUM(D226:D237)</f>
        <v>283471.55000000005</v>
      </c>
      <c r="E238" s="149">
        <f t="shared" si="126"/>
        <v>60</v>
      </c>
      <c r="F238" s="44">
        <f t="shared" si="126"/>
        <v>54419125</v>
      </c>
      <c r="G238" s="149">
        <f t="shared" si="126"/>
        <v>533</v>
      </c>
      <c r="H238" s="44">
        <f t="shared" si="126"/>
        <v>295707916.80000001</v>
      </c>
      <c r="I238" s="149">
        <f t="shared" si="126"/>
        <v>128</v>
      </c>
      <c r="J238" s="44">
        <f t="shared" si="126"/>
        <v>82796221.359999999</v>
      </c>
      <c r="K238" s="149">
        <f t="shared" si="126"/>
        <v>1</v>
      </c>
      <c r="L238" s="44">
        <f t="shared" si="126"/>
        <v>10000</v>
      </c>
      <c r="M238" s="149">
        <f t="shared" si="126"/>
        <v>14</v>
      </c>
      <c r="N238" s="44">
        <f t="shared" si="126"/>
        <v>5231027</v>
      </c>
      <c r="O238" s="149">
        <f t="shared" si="126"/>
        <v>0</v>
      </c>
      <c r="P238" s="44">
        <f t="shared" si="126"/>
        <v>0</v>
      </c>
      <c r="Q238" s="149">
        <f t="shared" si="126"/>
        <v>3</v>
      </c>
      <c r="R238" s="44">
        <f t="shared" si="126"/>
        <v>0</v>
      </c>
      <c r="S238" s="149">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7">
        <v>2023</v>
      </c>
      <c r="C251" s="149">
        <f>SUM(C239:C250)</f>
        <v>7</v>
      </c>
      <c r="D251" s="44">
        <f t="shared" ref="D251:V251" si="133">SUM(D239:D250)</f>
        <v>2483882</v>
      </c>
      <c r="E251" s="149">
        <f t="shared" si="133"/>
        <v>83</v>
      </c>
      <c r="F251" s="44">
        <f t="shared" si="133"/>
        <v>44462236</v>
      </c>
      <c r="G251" s="149">
        <f t="shared" si="133"/>
        <v>655</v>
      </c>
      <c r="H251" s="44">
        <f t="shared" si="133"/>
        <v>541499187.00999999</v>
      </c>
      <c r="I251" s="149">
        <f t="shared" si="133"/>
        <v>120</v>
      </c>
      <c r="J251" s="44">
        <f t="shared" si="133"/>
        <v>65000133.689999998</v>
      </c>
      <c r="K251" s="149">
        <f t="shared" si="133"/>
        <v>8</v>
      </c>
      <c r="L251" s="44">
        <f t="shared" si="133"/>
        <v>36463531.140000001</v>
      </c>
      <c r="M251" s="149">
        <f t="shared" si="133"/>
        <v>17</v>
      </c>
      <c r="N251" s="44">
        <f t="shared" si="133"/>
        <v>4241727</v>
      </c>
      <c r="O251" s="149">
        <f t="shared" si="133"/>
        <v>0</v>
      </c>
      <c r="P251" s="44">
        <f t="shared" si="133"/>
        <v>0</v>
      </c>
      <c r="Q251" s="149">
        <f t="shared" si="133"/>
        <v>0</v>
      </c>
      <c r="R251" s="44">
        <f t="shared" si="133"/>
        <v>0</v>
      </c>
      <c r="S251" s="149">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1">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52</v>
      </c>
      <c r="AJ252" s="26">
        <v>66</v>
      </c>
      <c r="AK252" s="26">
        <v>61</v>
      </c>
      <c r="AL252" s="26">
        <v>46</v>
      </c>
      <c r="AM252" s="26">
        <v>59</v>
      </c>
      <c r="AN252" s="26">
        <v>73</v>
      </c>
    </row>
    <row r="253" spans="1:40" x14ac:dyDescent="0.2">
      <c r="A253" s="26" t="s">
        <v>18</v>
      </c>
      <c r="B253" s="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2">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14919621</v>
      </c>
      <c r="AJ253" s="26">
        <v>63935692</v>
      </c>
      <c r="AK253" s="26">
        <v>141272188</v>
      </c>
      <c r="AL253" s="26">
        <v>26628528</v>
      </c>
      <c r="AM253" s="26">
        <v>23632840</v>
      </c>
      <c r="AN253" s="26">
        <v>42300849.879999995</v>
      </c>
    </row>
    <row r="254" spans="1:40" x14ac:dyDescent="0.2">
      <c r="A254" s="26" t="s">
        <v>19</v>
      </c>
      <c r="B254" s="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2">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14.919620999999999</v>
      </c>
      <c r="AJ254" s="26">
        <f t="shared" si="137"/>
        <v>63.935692000000003</v>
      </c>
      <c r="AK254" s="26">
        <f t="shared" si="137"/>
        <v>141.272188</v>
      </c>
      <c r="AL254" s="26">
        <f t="shared" si="137"/>
        <v>26.628527999999999</v>
      </c>
      <c r="AM254" s="26">
        <f t="shared" si="137"/>
        <v>23.632840000000002</v>
      </c>
      <c r="AN254" s="26">
        <f t="shared" si="137"/>
        <v>42.300849879999994</v>
      </c>
    </row>
    <row r="255" spans="1:40" x14ac:dyDescent="0.2">
      <c r="A255" s="26" t="s">
        <v>20</v>
      </c>
      <c r="B255" s="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2">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2">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40" x14ac:dyDescent="0.2">
      <c r="A257" s="26" t="s">
        <v>22</v>
      </c>
      <c r="B257" s="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2">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40" x14ac:dyDescent="0.2">
      <c r="A258" s="26" t="s">
        <v>23</v>
      </c>
      <c r="B258" s="9">
        <v>2024</v>
      </c>
      <c r="C258" s="45">
        <v>0</v>
      </c>
      <c r="D258" s="45">
        <v>0</v>
      </c>
      <c r="E258" s="45">
        <v>3</v>
      </c>
      <c r="F258" s="45">
        <v>155999</v>
      </c>
      <c r="G258" s="45">
        <v>30</v>
      </c>
      <c r="H258" s="45">
        <v>10397251</v>
      </c>
      <c r="I258" s="45">
        <v>10</v>
      </c>
      <c r="J258" s="45">
        <v>2502453</v>
      </c>
      <c r="K258" s="45">
        <v>3</v>
      </c>
      <c r="L258" s="45">
        <v>460518</v>
      </c>
      <c r="M258" s="45">
        <v>1</v>
      </c>
      <c r="N258" s="45">
        <v>554400</v>
      </c>
      <c r="O258" s="45">
        <v>0</v>
      </c>
      <c r="P258" s="45">
        <v>0</v>
      </c>
      <c r="Q258" s="45">
        <v>0</v>
      </c>
      <c r="R258" s="152">
        <v>0</v>
      </c>
      <c r="S258" s="45">
        <v>5</v>
      </c>
      <c r="T258" s="45">
        <v>849000</v>
      </c>
      <c r="U258" s="21">
        <f>SUM(C258+G258+I258+K258+M258+O258+Q258+S258+E258)</f>
        <v>52</v>
      </c>
      <c r="V258" s="22">
        <f t="shared" si="135"/>
        <v>14919621</v>
      </c>
      <c r="W258" s="19">
        <f>U258-'Non Residential-Finish&amp; Imp'!U245</f>
        <v>-14</v>
      </c>
      <c r="X258" s="13">
        <f>W258/'Non Residential-Finish&amp; Imp'!U245</f>
        <v>-0.21212121212121213</v>
      </c>
      <c r="Y258" s="12">
        <f>V258-'Non Residential-Finish&amp; Imp'!V245</f>
        <v>-158615342</v>
      </c>
      <c r="Z258" s="13">
        <f>Y258/'Non Residential-Finish&amp; Imp'!V245</f>
        <v>-0.91402527339692352</v>
      </c>
      <c r="AA258" s="12">
        <f t="shared" ref="AA258:AA261" si="140">AA257+Y258</f>
        <v>-259237463.31999999</v>
      </c>
    </row>
    <row r="259" spans="1:40" x14ac:dyDescent="0.2">
      <c r="A259" s="26" t="s">
        <v>24</v>
      </c>
      <c r="B259" s="9">
        <v>2024</v>
      </c>
      <c r="C259" s="45">
        <v>0</v>
      </c>
      <c r="D259" s="45">
        <v>0</v>
      </c>
      <c r="E259" s="45">
        <v>12</v>
      </c>
      <c r="F259" s="45">
        <v>8806764</v>
      </c>
      <c r="G259" s="45">
        <v>38</v>
      </c>
      <c r="H259" s="45">
        <v>51714559</v>
      </c>
      <c r="I259" s="45">
        <v>11</v>
      </c>
      <c r="J259" s="45">
        <v>2659369</v>
      </c>
      <c r="K259" s="45">
        <v>0</v>
      </c>
      <c r="L259" s="45">
        <v>0</v>
      </c>
      <c r="M259" s="45">
        <v>0</v>
      </c>
      <c r="N259" s="45">
        <v>0</v>
      </c>
      <c r="O259" s="45">
        <v>0</v>
      </c>
      <c r="P259" s="45">
        <v>0</v>
      </c>
      <c r="Q259" s="45">
        <v>0</v>
      </c>
      <c r="R259" s="152">
        <v>0</v>
      </c>
      <c r="S259" s="45">
        <v>5</v>
      </c>
      <c r="T259" s="45">
        <v>755000</v>
      </c>
      <c r="U259" s="21">
        <f t="shared" ref="U259" si="141">SUM(C259+G259+I259+K259+M259+O259+Q259+S259+E259)</f>
        <v>66</v>
      </c>
      <c r="V259" s="22">
        <f t="shared" si="135"/>
        <v>63935692</v>
      </c>
      <c r="W259" s="19">
        <f>U259-'Non Residential-Finish&amp; Imp'!U246</f>
        <v>-43</v>
      </c>
      <c r="X259" s="13">
        <f>W259/'Non Residential-Finish&amp; Imp'!U246</f>
        <v>-0.39449541284403672</v>
      </c>
      <c r="Y259" s="12">
        <f>V259-'Non Residential-Finish&amp; Imp'!V246</f>
        <v>10647496.469999999</v>
      </c>
      <c r="Z259" s="13">
        <f>Y259/'Non Residential-Finish&amp; Imp'!V246</f>
        <v>0.19980966448762014</v>
      </c>
      <c r="AA259" s="12">
        <f t="shared" si="140"/>
        <v>-248589966.84999999</v>
      </c>
    </row>
    <row r="260" spans="1:40" x14ac:dyDescent="0.2">
      <c r="A260" s="26" t="s">
        <v>25</v>
      </c>
      <c r="B260" s="9">
        <v>2024</v>
      </c>
      <c r="C260" s="45">
        <v>0</v>
      </c>
      <c r="D260" s="45">
        <v>0</v>
      </c>
      <c r="E260" s="45">
        <v>3</v>
      </c>
      <c r="F260" s="45">
        <v>55000</v>
      </c>
      <c r="G260" s="45">
        <v>39</v>
      </c>
      <c r="H260" s="45">
        <v>130816350</v>
      </c>
      <c r="I260" s="45">
        <v>16</v>
      </c>
      <c r="J260" s="45">
        <v>10120944</v>
      </c>
      <c r="K260" s="45">
        <v>0</v>
      </c>
      <c r="L260" s="45">
        <v>0</v>
      </c>
      <c r="M260" s="45">
        <v>2</v>
      </c>
      <c r="N260" s="45">
        <v>159894</v>
      </c>
      <c r="O260" s="45">
        <v>0</v>
      </c>
      <c r="P260" s="45">
        <v>0</v>
      </c>
      <c r="Q260" s="45">
        <v>0</v>
      </c>
      <c r="R260" s="152">
        <v>0</v>
      </c>
      <c r="S260" s="45">
        <v>1</v>
      </c>
      <c r="T260" s="45">
        <v>120000</v>
      </c>
      <c r="U260" s="21">
        <f>SUM(C260+G260+I260+K260+M260+O260+Q260+S260+E260)</f>
        <v>61</v>
      </c>
      <c r="V260" s="22">
        <f>SUM(D260+H260+J260+L260+N260+P260+R260+T260+F260)</f>
        <v>141272188</v>
      </c>
      <c r="W260" s="19">
        <f>U260-'Non Residential-Finish&amp; Imp'!U247</f>
        <v>-29</v>
      </c>
      <c r="X260" s="13">
        <f>W260/'Non Residential-Finish&amp; Imp'!U247</f>
        <v>-0.32222222222222224</v>
      </c>
      <c r="Y260" s="12">
        <f>V260-'Non Residential-Finish&amp; Imp'!V247</f>
        <v>80890269</v>
      </c>
      <c r="Z260" s="13">
        <f>Y260/'Non Residential-Finish&amp; Imp'!V247</f>
        <v>1.3396438924042808</v>
      </c>
      <c r="AA260" s="12">
        <f t="shared" si="140"/>
        <v>-167699697.84999999</v>
      </c>
    </row>
    <row r="261" spans="1:40" x14ac:dyDescent="0.2">
      <c r="A261" s="26" t="s">
        <v>26</v>
      </c>
      <c r="B261" s="9">
        <v>2024</v>
      </c>
      <c r="C261" s="45">
        <v>0</v>
      </c>
      <c r="D261" s="45">
        <v>0</v>
      </c>
      <c r="E261" s="45">
        <v>6</v>
      </c>
      <c r="F261" s="45">
        <v>642400</v>
      </c>
      <c r="G261" s="45">
        <v>28</v>
      </c>
      <c r="H261" s="45">
        <v>15781144</v>
      </c>
      <c r="I261" s="45">
        <v>10</v>
      </c>
      <c r="J261" s="45">
        <v>8806784</v>
      </c>
      <c r="K261" s="45">
        <v>0</v>
      </c>
      <c r="L261" s="45">
        <v>0</v>
      </c>
      <c r="M261" s="45">
        <v>1</v>
      </c>
      <c r="N261" s="45">
        <v>1379700</v>
      </c>
      <c r="O261" s="45">
        <v>0</v>
      </c>
      <c r="P261" s="45">
        <v>0</v>
      </c>
      <c r="Q261" s="45">
        <v>0</v>
      </c>
      <c r="R261" s="152">
        <v>0</v>
      </c>
      <c r="S261" s="45">
        <v>1</v>
      </c>
      <c r="T261" s="45">
        <v>18500</v>
      </c>
      <c r="U261" s="21">
        <f t="shared" ref="U261:U263" si="142">SUM(C261+G261+I261+K261+M261+O261+Q261+S261+E261)</f>
        <v>46</v>
      </c>
      <c r="V261" s="22">
        <f t="shared" ref="V261:V263" si="143">SUM(D261+H261+J261+L261+N261+P261+R261+T261+F261)</f>
        <v>26628528</v>
      </c>
      <c r="W261" s="19">
        <f>U261-'Non Residential-Finish&amp; Imp'!U248</f>
        <v>-55</v>
      </c>
      <c r="X261" s="13">
        <f>W261/'Non Residential-Finish&amp; Imp'!U248</f>
        <v>-0.54455445544554459</v>
      </c>
      <c r="Y261" s="12">
        <f>V261-'Non Residential-Finish&amp; Imp'!V248</f>
        <v>-24102616.870000005</v>
      </c>
      <c r="Z261" s="13">
        <f>Y261/'Non Residential-Finish&amp; Imp'!V248</f>
        <v>-0.47510492680115229</v>
      </c>
      <c r="AA261" s="12">
        <f t="shared" si="140"/>
        <v>-191802314.72</v>
      </c>
    </row>
    <row r="262" spans="1:40" x14ac:dyDescent="0.2">
      <c r="A262" s="26" t="s">
        <v>27</v>
      </c>
      <c r="B262" s="9">
        <v>2024</v>
      </c>
      <c r="C262" s="45">
        <v>0</v>
      </c>
      <c r="D262" s="45">
        <v>0</v>
      </c>
      <c r="E262" s="45">
        <v>3</v>
      </c>
      <c r="F262" s="45">
        <v>445000</v>
      </c>
      <c r="G262" s="45">
        <v>37</v>
      </c>
      <c r="H262" s="45">
        <v>18718174</v>
      </c>
      <c r="I262" s="45">
        <v>14</v>
      </c>
      <c r="J262" s="45">
        <v>3372811</v>
      </c>
      <c r="K262" s="45">
        <v>0</v>
      </c>
      <c r="L262" s="45">
        <v>0</v>
      </c>
      <c r="M262" s="45">
        <v>1</v>
      </c>
      <c r="N262" s="45">
        <v>36855</v>
      </c>
      <c r="O262" s="45">
        <v>0</v>
      </c>
      <c r="P262" s="45">
        <v>0</v>
      </c>
      <c r="Q262" s="45">
        <v>0</v>
      </c>
      <c r="R262" s="152">
        <v>0</v>
      </c>
      <c r="S262" s="45">
        <v>4</v>
      </c>
      <c r="T262" s="45">
        <v>1060000</v>
      </c>
      <c r="U262" s="21">
        <f t="shared" si="142"/>
        <v>59</v>
      </c>
      <c r="V262" s="22">
        <f t="shared" si="143"/>
        <v>23632840</v>
      </c>
      <c r="W262" s="19">
        <f>U262-'Non Residential-Finish&amp; Imp'!U249</f>
        <v>-27</v>
      </c>
      <c r="X262" s="13">
        <f>W262/'Non Residential-Finish&amp; Imp'!U249</f>
        <v>-0.31395348837209303</v>
      </c>
      <c r="Y262" s="12">
        <f>V262-'Non Residential-Finish&amp; Imp'!V249</f>
        <v>-42680475.880000003</v>
      </c>
      <c r="Z262" s="13">
        <f>Y262/'Non Residential-Finish&amp; Imp'!V249</f>
        <v>-0.64361848466806004</v>
      </c>
      <c r="AA262" s="12">
        <f>AA261+Y262</f>
        <v>-234482790.59999999</v>
      </c>
    </row>
    <row r="263" spans="1:40" x14ac:dyDescent="0.2">
      <c r="A263" s="26" t="s">
        <v>28</v>
      </c>
      <c r="B263" s="9">
        <v>2024</v>
      </c>
      <c r="C263" s="45">
        <v>0</v>
      </c>
      <c r="D263" s="45">
        <v>0</v>
      </c>
      <c r="E263" s="45">
        <v>8</v>
      </c>
      <c r="F263" s="45">
        <v>7590829</v>
      </c>
      <c r="G263" s="45">
        <v>50</v>
      </c>
      <c r="H263" s="45">
        <v>17242419.879999999</v>
      </c>
      <c r="I263" s="45">
        <v>10</v>
      </c>
      <c r="J263" s="45">
        <v>10734940</v>
      </c>
      <c r="K263" s="45">
        <v>0</v>
      </c>
      <c r="L263" s="45">
        <v>0</v>
      </c>
      <c r="M263" s="45">
        <v>0</v>
      </c>
      <c r="N263" s="45">
        <v>0</v>
      </c>
      <c r="O263" s="45">
        <v>0</v>
      </c>
      <c r="P263" s="45">
        <v>0</v>
      </c>
      <c r="Q263" s="45">
        <v>0</v>
      </c>
      <c r="R263" s="152">
        <v>0</v>
      </c>
      <c r="S263" s="45">
        <v>5</v>
      </c>
      <c r="T263" s="45">
        <v>6732661</v>
      </c>
      <c r="U263" s="21">
        <f t="shared" si="142"/>
        <v>73</v>
      </c>
      <c r="V263" s="22">
        <f t="shared" si="143"/>
        <v>42300849.879999995</v>
      </c>
      <c r="W263" s="19">
        <f>U263-'Non Residential-Finish&amp; Imp'!U250</f>
        <v>6</v>
      </c>
      <c r="X263" s="13">
        <f>W263/'Non Residential-Finish&amp; Imp'!U250</f>
        <v>8.9552238805970144E-2</v>
      </c>
      <c r="Y263" s="12">
        <f>V263-'Non Residential-Finish&amp; Imp'!V250</f>
        <v>3167458.9099999964</v>
      </c>
      <c r="Z263" s="13">
        <f>Y263/'Non Residential-Finish&amp; Imp'!V250</f>
        <v>8.0940057365031265E-2</v>
      </c>
      <c r="AA263" s="12">
        <f t="shared" ref="AA263" si="144">AA262+Y263</f>
        <v>-231315331.69</v>
      </c>
    </row>
    <row r="264" spans="1:40" ht="13.5" thickBot="1" x14ac:dyDescent="0.25">
      <c r="A264" s="27" t="s">
        <v>29</v>
      </c>
      <c r="B264" s="147">
        <v>2024</v>
      </c>
      <c r="C264" s="149">
        <f>SUM(C252:C263)</f>
        <v>3</v>
      </c>
      <c r="D264" s="44">
        <f t="shared" ref="D264:V264" si="145">SUM(D252:D263)</f>
        <v>1725487</v>
      </c>
      <c r="E264" s="149">
        <f t="shared" si="145"/>
        <v>62</v>
      </c>
      <c r="F264" s="44">
        <f t="shared" si="145"/>
        <v>25228344</v>
      </c>
      <c r="G264" s="149">
        <f t="shared" si="145"/>
        <v>562</v>
      </c>
      <c r="H264" s="44">
        <f t="shared" si="145"/>
        <v>401402679.94999999</v>
      </c>
      <c r="I264" s="149">
        <f t="shared" si="145"/>
        <v>161</v>
      </c>
      <c r="J264" s="44">
        <f t="shared" si="145"/>
        <v>91001952.200000003</v>
      </c>
      <c r="K264" s="149">
        <f t="shared" si="145"/>
        <v>4</v>
      </c>
      <c r="L264" s="44">
        <f t="shared" si="145"/>
        <v>659518</v>
      </c>
      <c r="M264" s="149">
        <f t="shared" si="145"/>
        <v>7</v>
      </c>
      <c r="N264" s="44">
        <f t="shared" si="145"/>
        <v>2486547</v>
      </c>
      <c r="O264" s="149">
        <f t="shared" si="145"/>
        <v>0</v>
      </c>
      <c r="P264" s="44">
        <f t="shared" si="145"/>
        <v>0</v>
      </c>
      <c r="Q264" s="149">
        <f t="shared" si="145"/>
        <v>0</v>
      </c>
      <c r="R264" s="149">
        <f t="shared" si="145"/>
        <v>0</v>
      </c>
      <c r="S264" s="149">
        <f t="shared" si="145"/>
        <v>52</v>
      </c>
      <c r="T264" s="16">
        <f t="shared" si="145"/>
        <v>34301655</v>
      </c>
      <c r="U264" s="23">
        <f>SUM(U252:U263)</f>
        <v>851</v>
      </c>
      <c r="V264" s="24">
        <f t="shared" si="145"/>
        <v>556806183.14999998</v>
      </c>
      <c r="W264" s="20">
        <f>U264-'Non Residential-Finish&amp; Imp'!U251</f>
        <v>-94</v>
      </c>
      <c r="X264" s="18">
        <f>W264/'Non Residential-Finish&amp; Imp'!U251</f>
        <v>-9.9470899470899474E-2</v>
      </c>
      <c r="Y264" s="17">
        <f>V264-'Non Residential-Finish&amp; Imp'!V251</f>
        <v>-231315331.69000006</v>
      </c>
      <c r="Z264" s="18">
        <f>Y264/'Non Residential-Finish&amp; Imp'!V251</f>
        <v>-0.29350211526322867</v>
      </c>
      <c r="AA264" s="17">
        <f>Y264</f>
        <v>-231315331.69000006</v>
      </c>
    </row>
    <row r="265" spans="1:40" x14ac:dyDescent="0.2">
      <c r="A265" s="26" t="s">
        <v>17</v>
      </c>
      <c r="B265" s="9">
        <v>2025</v>
      </c>
      <c r="C265" s="45">
        <v>0</v>
      </c>
      <c r="D265" s="45">
        <v>0</v>
      </c>
      <c r="E265" s="45">
        <v>3</v>
      </c>
      <c r="F265" s="45">
        <v>755000</v>
      </c>
      <c r="G265" s="45">
        <v>43</v>
      </c>
      <c r="H265" s="45">
        <v>15705650.460000001</v>
      </c>
      <c r="I265" s="45">
        <v>18</v>
      </c>
      <c r="J265" s="45">
        <v>13276203</v>
      </c>
      <c r="K265" s="45">
        <v>0</v>
      </c>
      <c r="L265" s="45">
        <v>0</v>
      </c>
      <c r="M265" s="45">
        <v>0</v>
      </c>
      <c r="N265" s="45">
        <v>0</v>
      </c>
      <c r="O265" s="45">
        <v>0</v>
      </c>
      <c r="P265" s="45">
        <v>0</v>
      </c>
      <c r="Q265" s="45">
        <v>0</v>
      </c>
      <c r="R265" s="151">
        <v>0</v>
      </c>
      <c r="S265" s="45">
        <v>2</v>
      </c>
      <c r="T265" s="45">
        <v>295990</v>
      </c>
      <c r="U265" s="21">
        <f t="shared" ref="U265:U266" si="146">SUM(C265+G265+I265+K265+M265+O265+Q265+S265+E265)</f>
        <v>66</v>
      </c>
      <c r="V265" s="22">
        <f t="shared" ref="V265:V272" si="147">SUM(D265+H265+J265+L265+N265+P265+R265+T265+F265)</f>
        <v>30032843.460000001</v>
      </c>
      <c r="W265" s="19">
        <f>U265-'Non Residential-Finish&amp; Imp'!U252</f>
        <v>-23</v>
      </c>
      <c r="X265" s="13">
        <f>W265/'Non Residential-Finish&amp; Imp'!U252</f>
        <v>-0.25842696629213485</v>
      </c>
      <c r="Y265" s="12">
        <f>V265-'Non Residential-Finish&amp; Imp'!V252</f>
        <v>-20680347.099999994</v>
      </c>
      <c r="Z265" s="13">
        <f>Y265/'Non Residential-Finish&amp; Imp'!V252</f>
        <v>-0.40779029817760287</v>
      </c>
      <c r="AA265" s="12">
        <f>Y265</f>
        <v>-20680347.099999994</v>
      </c>
      <c r="AC265" s="26">
        <f t="array" ref="AC265:AN266">TRANSPOSE(U265:V276)</f>
        <v>66</v>
      </c>
      <c r="AD265" s="26">
        <v>65</v>
      </c>
      <c r="AE265" s="26">
        <v>0</v>
      </c>
      <c r="AF265" s="26">
        <v>0</v>
      </c>
      <c r="AG265" s="26">
        <v>0</v>
      </c>
      <c r="AH265" s="26">
        <v>0</v>
      </c>
      <c r="AI265" s="26">
        <v>0</v>
      </c>
      <c r="AJ265" s="26">
        <v>0</v>
      </c>
      <c r="AK265" s="26">
        <v>0</v>
      </c>
      <c r="AL265" s="26">
        <v>0</v>
      </c>
      <c r="AM265" s="26">
        <v>0</v>
      </c>
      <c r="AN265" s="26">
        <v>0</v>
      </c>
    </row>
    <row r="266" spans="1:40" x14ac:dyDescent="0.2">
      <c r="A266" s="26" t="s">
        <v>18</v>
      </c>
      <c r="B266" s="9">
        <v>2025</v>
      </c>
      <c r="C266" s="45">
        <v>1</v>
      </c>
      <c r="D266" s="45">
        <v>202356</v>
      </c>
      <c r="E266" s="45">
        <v>3</v>
      </c>
      <c r="F266" s="45">
        <v>170937</v>
      </c>
      <c r="G266" s="45">
        <v>45</v>
      </c>
      <c r="H266" s="45">
        <v>52414736</v>
      </c>
      <c r="I266" s="45">
        <v>12</v>
      </c>
      <c r="J266" s="45">
        <v>5898959</v>
      </c>
      <c r="K266" s="45">
        <v>0</v>
      </c>
      <c r="L266" s="45">
        <v>0</v>
      </c>
      <c r="M266" s="45">
        <v>1</v>
      </c>
      <c r="N266" s="45">
        <v>28000</v>
      </c>
      <c r="O266" s="45">
        <v>0</v>
      </c>
      <c r="P266" s="45">
        <v>0</v>
      </c>
      <c r="Q266" s="45">
        <v>0</v>
      </c>
      <c r="R266" s="152">
        <v>0</v>
      </c>
      <c r="S266" s="45">
        <v>3</v>
      </c>
      <c r="T266" s="45">
        <v>795000</v>
      </c>
      <c r="U266" s="21">
        <f t="shared" si="146"/>
        <v>65</v>
      </c>
      <c r="V266" s="22">
        <f t="shared" si="147"/>
        <v>59509988</v>
      </c>
      <c r="W266" s="19">
        <f>U266-'Non Residential-Finish&amp; Imp'!U253</f>
        <v>-4</v>
      </c>
      <c r="X266" s="13">
        <f>W266/'Non Residential-Finish&amp; Imp'!U253</f>
        <v>-5.7971014492753624E-2</v>
      </c>
      <c r="Y266" s="12">
        <f>V266-'Non Residential-Finish&amp; Imp'!V253</f>
        <v>15751295.650000006</v>
      </c>
      <c r="Z266" s="13">
        <f>Y266/'Non Residential-Finish&amp; Imp'!V253</f>
        <v>0.35995809755955854</v>
      </c>
      <c r="AA266" s="12">
        <f t="shared" ref="AA266" si="148">AA265+Y266</f>
        <v>-4929051.4499999881</v>
      </c>
      <c r="AC266" s="26">
        <v>30032843.460000001</v>
      </c>
      <c r="AD266" s="26">
        <v>59509988</v>
      </c>
      <c r="AE266" s="26">
        <v>0</v>
      </c>
      <c r="AF266" s="26">
        <v>0</v>
      </c>
      <c r="AG266" s="26">
        <v>0</v>
      </c>
      <c r="AH266" s="26">
        <v>0</v>
      </c>
      <c r="AI266" s="26">
        <v>0</v>
      </c>
      <c r="AJ266" s="26">
        <v>0</v>
      </c>
      <c r="AK266" s="26">
        <v>0</v>
      </c>
      <c r="AL266" s="26">
        <v>0</v>
      </c>
      <c r="AM266" s="26">
        <v>0</v>
      </c>
      <c r="AN266" s="26">
        <v>0</v>
      </c>
    </row>
    <row r="267" spans="1:40" x14ac:dyDescent="0.2">
      <c r="A267" s="26" t="s">
        <v>19</v>
      </c>
      <c r="B267" s="9">
        <v>2025</v>
      </c>
      <c r="C267" s="45">
        <v>0</v>
      </c>
      <c r="D267" s="45">
        <v>0</v>
      </c>
      <c r="E267" s="45">
        <v>0</v>
      </c>
      <c r="F267" s="45">
        <v>0</v>
      </c>
      <c r="G267" s="45">
        <v>0</v>
      </c>
      <c r="H267" s="45">
        <v>0</v>
      </c>
      <c r="I267" s="45">
        <v>0</v>
      </c>
      <c r="J267" s="45">
        <v>0</v>
      </c>
      <c r="K267" s="45">
        <v>0</v>
      </c>
      <c r="L267" s="45">
        <v>0</v>
      </c>
      <c r="M267" s="45">
        <v>0</v>
      </c>
      <c r="N267" s="45">
        <v>0</v>
      </c>
      <c r="O267" s="45">
        <v>0</v>
      </c>
      <c r="P267" s="45">
        <v>0</v>
      </c>
      <c r="Q267" s="45">
        <v>0</v>
      </c>
      <c r="R267" s="152">
        <v>0</v>
      </c>
      <c r="S267" s="45">
        <v>0</v>
      </c>
      <c r="T267" s="45">
        <v>0</v>
      </c>
      <c r="U267" s="21">
        <f>SUM(C267+G267+I267+K267+M267+O267+Q267+S267+E267)</f>
        <v>0</v>
      </c>
      <c r="V267" s="22">
        <f t="shared" si="147"/>
        <v>0</v>
      </c>
      <c r="W267" s="19">
        <f>U267-'Non Residential-Finish&amp; Imp'!U254</f>
        <v>-64</v>
      </c>
      <c r="X267" s="13">
        <f>W267/'Non Residential-Finish&amp; Imp'!U254</f>
        <v>-1</v>
      </c>
      <c r="Y267" s="12">
        <f>V267-'Non Residential-Finish&amp; Imp'!V254</f>
        <v>-22935932.740000002</v>
      </c>
      <c r="Z267" s="13">
        <f>Y267/'Non Residential-Finish&amp; Imp'!V254</f>
        <v>-1</v>
      </c>
      <c r="AA267" s="12">
        <f>AA266+Y267</f>
        <v>-27864984.18999999</v>
      </c>
      <c r="AC267" s="26">
        <f>AC266/$AC$125</f>
        <v>30.032843460000002</v>
      </c>
      <c r="AD267" s="26">
        <f t="shared" ref="AD267:AN267" si="149">AD266/$AC$125</f>
        <v>59.509988</v>
      </c>
      <c r="AE267" s="26">
        <f t="shared" si="149"/>
        <v>0</v>
      </c>
      <c r="AF267" s="26">
        <f t="shared" si="149"/>
        <v>0</v>
      </c>
      <c r="AG267" s="26">
        <f t="shared" si="149"/>
        <v>0</v>
      </c>
      <c r="AH267" s="26">
        <f t="shared" si="149"/>
        <v>0</v>
      </c>
      <c r="AI267" s="26">
        <f t="shared" si="149"/>
        <v>0</v>
      </c>
      <c r="AJ267" s="26">
        <f t="shared" si="149"/>
        <v>0</v>
      </c>
      <c r="AK267" s="26">
        <f t="shared" si="149"/>
        <v>0</v>
      </c>
      <c r="AL267" s="26">
        <f t="shared" si="149"/>
        <v>0</v>
      </c>
      <c r="AM267" s="26">
        <f t="shared" si="149"/>
        <v>0</v>
      </c>
      <c r="AN267" s="26">
        <f t="shared" si="149"/>
        <v>0</v>
      </c>
    </row>
    <row r="268" spans="1:40" x14ac:dyDescent="0.2">
      <c r="A268" s="26" t="s">
        <v>20</v>
      </c>
      <c r="B268" s="9">
        <v>2025</v>
      </c>
      <c r="C268" s="45">
        <v>0</v>
      </c>
      <c r="D268" s="45">
        <v>0</v>
      </c>
      <c r="E268" s="45">
        <v>0</v>
      </c>
      <c r="F268" s="45">
        <v>0</v>
      </c>
      <c r="G268" s="45">
        <v>0</v>
      </c>
      <c r="H268" s="45">
        <v>0</v>
      </c>
      <c r="I268" s="45">
        <v>0</v>
      </c>
      <c r="J268" s="45">
        <v>0</v>
      </c>
      <c r="K268" s="45">
        <v>0</v>
      </c>
      <c r="L268" s="45">
        <v>0</v>
      </c>
      <c r="M268" s="45">
        <v>0</v>
      </c>
      <c r="N268" s="45">
        <v>0</v>
      </c>
      <c r="O268" s="45">
        <v>0</v>
      </c>
      <c r="P268" s="45">
        <v>0</v>
      </c>
      <c r="Q268" s="45">
        <v>0</v>
      </c>
      <c r="R268" s="152">
        <v>0</v>
      </c>
      <c r="S268" s="45">
        <v>0</v>
      </c>
      <c r="T268" s="45">
        <v>0</v>
      </c>
      <c r="U268" s="21">
        <f t="shared" ref="U268:U270" si="150">SUM(C268+G268+I268+K268+M268+O268+Q268+S268+E268)</f>
        <v>0</v>
      </c>
      <c r="V268" s="22">
        <f t="shared" si="147"/>
        <v>0</v>
      </c>
      <c r="W268" s="19">
        <f>U268-'Non Residential-Finish&amp; Imp'!U255</f>
        <v>-108</v>
      </c>
      <c r="X268" s="13">
        <f>W268/'Non Residential-Finish&amp; Imp'!U255</f>
        <v>-1</v>
      </c>
      <c r="Y268" s="12">
        <f>V268-'Non Residential-Finish&amp; Imp'!V255</f>
        <v>-53909139.630000003</v>
      </c>
      <c r="Z268" s="13">
        <f>Y268/'Non Residential-Finish&amp; Imp'!V255</f>
        <v>-1</v>
      </c>
      <c r="AA268" s="12">
        <f t="shared" ref="AA268" si="151">AA267+Y268</f>
        <v>-81774123.819999993</v>
      </c>
    </row>
    <row r="269" spans="1:40" x14ac:dyDescent="0.2">
      <c r="A269" s="26" t="s">
        <v>21</v>
      </c>
      <c r="B269" s="9">
        <v>2025</v>
      </c>
      <c r="C269" s="45">
        <v>0</v>
      </c>
      <c r="D269" s="45">
        <v>0</v>
      </c>
      <c r="E269" s="45">
        <v>0</v>
      </c>
      <c r="F269" s="45">
        <v>0</v>
      </c>
      <c r="G269" s="45">
        <v>0</v>
      </c>
      <c r="H269" s="45">
        <v>0</v>
      </c>
      <c r="I269" s="45">
        <v>0</v>
      </c>
      <c r="J269" s="45">
        <v>0</v>
      </c>
      <c r="K269" s="45">
        <v>0</v>
      </c>
      <c r="L269" s="45">
        <v>0</v>
      </c>
      <c r="M269" s="45">
        <v>0</v>
      </c>
      <c r="N269" s="45">
        <v>0</v>
      </c>
      <c r="O269" s="45">
        <v>0</v>
      </c>
      <c r="P269" s="45">
        <v>0</v>
      </c>
      <c r="Q269" s="45">
        <v>0</v>
      </c>
      <c r="R269" s="152">
        <v>0</v>
      </c>
      <c r="S269" s="45">
        <v>0</v>
      </c>
      <c r="T269" s="45">
        <v>0</v>
      </c>
      <c r="U269" s="21">
        <f t="shared" si="150"/>
        <v>0</v>
      </c>
      <c r="V269" s="22">
        <f t="shared" si="147"/>
        <v>0</v>
      </c>
      <c r="W269" s="19">
        <f>U269-'Non Residential-Finish&amp; Imp'!U256</f>
        <v>-87</v>
      </c>
      <c r="X269" s="13">
        <f>W269/'Non Residential-Finish&amp; Imp'!U256</f>
        <v>-1</v>
      </c>
      <c r="Y269" s="12">
        <f>V269-'Non Residential-Finish&amp; Imp'!V256</f>
        <v>-35301736.810000002</v>
      </c>
      <c r="Z269" s="13">
        <f>Y269/'Non Residential-Finish&amp; Imp'!V256</f>
        <v>-1</v>
      </c>
      <c r="AA269" s="12">
        <f>AA268+Y269</f>
        <v>-117075860.63</v>
      </c>
    </row>
    <row r="270" spans="1:40" x14ac:dyDescent="0.2">
      <c r="A270" s="26" t="s">
        <v>22</v>
      </c>
      <c r="B270" s="9">
        <v>2025</v>
      </c>
      <c r="C270" s="45">
        <v>0</v>
      </c>
      <c r="D270" s="45">
        <v>0</v>
      </c>
      <c r="E270" s="45">
        <v>0</v>
      </c>
      <c r="F270" s="45">
        <v>0</v>
      </c>
      <c r="G270" s="45">
        <v>0</v>
      </c>
      <c r="H270" s="45">
        <v>0</v>
      </c>
      <c r="I270" s="45">
        <v>0</v>
      </c>
      <c r="J270" s="45">
        <v>0</v>
      </c>
      <c r="K270" s="45">
        <v>0</v>
      </c>
      <c r="L270" s="45">
        <v>0</v>
      </c>
      <c r="M270" s="45">
        <v>0</v>
      </c>
      <c r="N270" s="45">
        <v>0</v>
      </c>
      <c r="O270" s="45">
        <v>0</v>
      </c>
      <c r="P270" s="45">
        <v>0</v>
      </c>
      <c r="Q270" s="45">
        <v>0</v>
      </c>
      <c r="R270" s="152">
        <v>0</v>
      </c>
      <c r="S270" s="45">
        <v>0</v>
      </c>
      <c r="T270" s="45">
        <v>0</v>
      </c>
      <c r="U270" s="21">
        <f t="shared" si="150"/>
        <v>0</v>
      </c>
      <c r="V270" s="22">
        <f t="shared" si="147"/>
        <v>0</v>
      </c>
      <c r="W270" s="19">
        <f>U270-'Non Residential-Finish&amp; Imp'!U257</f>
        <v>-77</v>
      </c>
      <c r="X270" s="13">
        <f>W270/'Non Residential-Finish&amp; Imp'!U257</f>
        <v>-1</v>
      </c>
      <c r="Y270" s="12">
        <f>V270-'Non Residential-Finish&amp; Imp'!V257</f>
        <v>-37497772.18</v>
      </c>
      <c r="Z270" s="13">
        <f>Y270/'Non Residential-Finish&amp; Imp'!V257</f>
        <v>-1</v>
      </c>
      <c r="AA270" s="12">
        <f>AA269+Y270</f>
        <v>-154573632.81</v>
      </c>
    </row>
    <row r="271" spans="1:40" x14ac:dyDescent="0.2">
      <c r="A271" s="26" t="s">
        <v>23</v>
      </c>
      <c r="B271" s="9">
        <v>2025</v>
      </c>
      <c r="C271" s="45">
        <v>0</v>
      </c>
      <c r="D271" s="45">
        <v>0</v>
      </c>
      <c r="E271" s="45">
        <v>0</v>
      </c>
      <c r="F271" s="45">
        <v>0</v>
      </c>
      <c r="G271" s="45">
        <v>0</v>
      </c>
      <c r="H271" s="45">
        <v>0</v>
      </c>
      <c r="I271" s="45">
        <v>0</v>
      </c>
      <c r="J271" s="45">
        <v>0</v>
      </c>
      <c r="K271" s="45">
        <v>0</v>
      </c>
      <c r="L271" s="45">
        <v>0</v>
      </c>
      <c r="M271" s="45">
        <v>0</v>
      </c>
      <c r="N271" s="45">
        <v>0</v>
      </c>
      <c r="O271" s="45">
        <v>0</v>
      </c>
      <c r="P271" s="45">
        <v>0</v>
      </c>
      <c r="Q271" s="45">
        <v>0</v>
      </c>
      <c r="R271" s="152">
        <v>0</v>
      </c>
      <c r="S271" s="45">
        <v>0</v>
      </c>
      <c r="T271" s="45">
        <v>0</v>
      </c>
      <c r="U271" s="21">
        <f>SUM(C271+G271+I271+K271+M271+O271+Q271+S271+E271)</f>
        <v>0</v>
      </c>
      <c r="V271" s="22">
        <f t="shared" si="147"/>
        <v>0</v>
      </c>
      <c r="W271" s="19">
        <f>U271-'Non Residential-Finish&amp; Imp'!U258</f>
        <v>-52</v>
      </c>
      <c r="X271" s="13">
        <f>W271/'Non Residential-Finish&amp; Imp'!U258</f>
        <v>-1</v>
      </c>
      <c r="Y271" s="12">
        <f>V271-'Non Residential-Finish&amp; Imp'!V258</f>
        <v>-14919621</v>
      </c>
      <c r="Z271" s="13">
        <f>Y271/'Non Residential-Finish&amp; Imp'!V258</f>
        <v>-1</v>
      </c>
      <c r="AA271" s="12">
        <f t="shared" ref="AA271:AA274" si="152">AA270+Y271</f>
        <v>-169493253.81</v>
      </c>
    </row>
    <row r="272" spans="1:40" x14ac:dyDescent="0.2">
      <c r="A272" s="26" t="s">
        <v>24</v>
      </c>
      <c r="B272" s="9">
        <v>2025</v>
      </c>
      <c r="C272" s="45">
        <v>0</v>
      </c>
      <c r="D272" s="45">
        <v>0</v>
      </c>
      <c r="E272" s="45">
        <v>0</v>
      </c>
      <c r="F272" s="45">
        <v>0</v>
      </c>
      <c r="G272" s="45">
        <v>0</v>
      </c>
      <c r="H272" s="45">
        <v>0</v>
      </c>
      <c r="I272" s="45">
        <v>0</v>
      </c>
      <c r="J272" s="45">
        <v>0</v>
      </c>
      <c r="K272" s="45">
        <v>0</v>
      </c>
      <c r="L272" s="45">
        <v>0</v>
      </c>
      <c r="M272" s="45">
        <v>0</v>
      </c>
      <c r="N272" s="45">
        <v>0</v>
      </c>
      <c r="O272" s="45">
        <v>0</v>
      </c>
      <c r="P272" s="45">
        <v>0</v>
      </c>
      <c r="Q272" s="45">
        <v>0</v>
      </c>
      <c r="R272" s="152">
        <v>0</v>
      </c>
      <c r="S272" s="45">
        <v>0</v>
      </c>
      <c r="T272" s="45">
        <v>0</v>
      </c>
      <c r="U272" s="21">
        <f t="shared" ref="U272" si="153">SUM(C272+G272+I272+K272+M272+O272+Q272+S272+E272)</f>
        <v>0</v>
      </c>
      <c r="V272" s="22">
        <f t="shared" si="147"/>
        <v>0</v>
      </c>
      <c r="W272" s="19">
        <f>U272-'Non Residential-Finish&amp; Imp'!U259</f>
        <v>-66</v>
      </c>
      <c r="X272" s="13">
        <f>W272/'Non Residential-Finish&amp; Imp'!U259</f>
        <v>-1</v>
      </c>
      <c r="Y272" s="12">
        <f>V272-'Non Residential-Finish&amp; Imp'!V259</f>
        <v>-63935692</v>
      </c>
      <c r="Z272" s="13">
        <f>Y272/'Non Residential-Finish&amp; Imp'!V259</f>
        <v>-1</v>
      </c>
      <c r="AA272" s="12">
        <f t="shared" si="152"/>
        <v>-233428945.81</v>
      </c>
    </row>
    <row r="273" spans="1:27" x14ac:dyDescent="0.2">
      <c r="A273" s="26" t="s">
        <v>25</v>
      </c>
      <c r="B273" s="9">
        <v>2025</v>
      </c>
      <c r="C273" s="45">
        <v>0</v>
      </c>
      <c r="D273" s="45">
        <v>0</v>
      </c>
      <c r="E273" s="45">
        <v>0</v>
      </c>
      <c r="F273" s="45">
        <v>0</v>
      </c>
      <c r="G273" s="45">
        <v>0</v>
      </c>
      <c r="H273" s="45">
        <v>0</v>
      </c>
      <c r="I273" s="45">
        <v>0</v>
      </c>
      <c r="J273" s="45">
        <v>0</v>
      </c>
      <c r="K273" s="45">
        <v>0</v>
      </c>
      <c r="L273" s="45">
        <v>0</v>
      </c>
      <c r="M273" s="45">
        <v>0</v>
      </c>
      <c r="N273" s="45">
        <v>0</v>
      </c>
      <c r="O273" s="45">
        <v>0</v>
      </c>
      <c r="P273" s="45">
        <v>0</v>
      </c>
      <c r="Q273" s="45">
        <v>0</v>
      </c>
      <c r="R273" s="152">
        <v>0</v>
      </c>
      <c r="S273" s="45">
        <v>0</v>
      </c>
      <c r="T273" s="45">
        <v>0</v>
      </c>
      <c r="U273" s="21">
        <f>SUM(C273+G273+I273+K273+M273+O273+Q273+S273+E273)</f>
        <v>0</v>
      </c>
      <c r="V273" s="22">
        <f>SUM(D273+H273+J273+L273+N273+P273+R273+T273+F273)</f>
        <v>0</v>
      </c>
      <c r="W273" s="19">
        <f>U273-'Non Residential-Finish&amp; Imp'!U260</f>
        <v>-61</v>
      </c>
      <c r="X273" s="13">
        <f>W273/'Non Residential-Finish&amp; Imp'!U260</f>
        <v>-1</v>
      </c>
      <c r="Y273" s="12">
        <f>V273-'Non Residential-Finish&amp; Imp'!V260</f>
        <v>-141272188</v>
      </c>
      <c r="Z273" s="13">
        <f>Y273/'Non Residential-Finish&amp; Imp'!V260</f>
        <v>-1</v>
      </c>
      <c r="AA273" s="12">
        <f t="shared" si="152"/>
        <v>-374701133.81</v>
      </c>
    </row>
    <row r="274" spans="1:27" x14ac:dyDescent="0.2">
      <c r="A274" s="26" t="s">
        <v>26</v>
      </c>
      <c r="B274" s="9">
        <v>2025</v>
      </c>
      <c r="C274" s="45">
        <v>0</v>
      </c>
      <c r="D274" s="45">
        <v>0</v>
      </c>
      <c r="E274" s="45">
        <v>0</v>
      </c>
      <c r="F274" s="45">
        <v>0</v>
      </c>
      <c r="G274" s="45">
        <v>0</v>
      </c>
      <c r="H274" s="45">
        <v>0</v>
      </c>
      <c r="I274" s="45">
        <v>0</v>
      </c>
      <c r="J274" s="45">
        <v>0</v>
      </c>
      <c r="K274" s="45">
        <v>0</v>
      </c>
      <c r="L274" s="45">
        <v>0</v>
      </c>
      <c r="M274" s="45">
        <v>0</v>
      </c>
      <c r="N274" s="45">
        <v>0</v>
      </c>
      <c r="O274" s="45">
        <v>0</v>
      </c>
      <c r="P274" s="45">
        <v>0</v>
      </c>
      <c r="Q274" s="45">
        <v>0</v>
      </c>
      <c r="R274" s="152">
        <v>0</v>
      </c>
      <c r="S274" s="45">
        <v>0</v>
      </c>
      <c r="T274" s="45">
        <v>0</v>
      </c>
      <c r="U274" s="21">
        <f t="shared" ref="U274:U276" si="154">SUM(C274+G274+I274+K274+M274+O274+Q274+S274+E274)</f>
        <v>0</v>
      </c>
      <c r="V274" s="22">
        <f t="shared" ref="V274:V276" si="155">SUM(D274+H274+J274+L274+N274+P274+R274+T274+F274)</f>
        <v>0</v>
      </c>
      <c r="W274" s="19">
        <f>U274-'Non Residential-Finish&amp; Imp'!U261</f>
        <v>-46</v>
      </c>
      <c r="X274" s="13">
        <f>W274/'Non Residential-Finish&amp; Imp'!U261</f>
        <v>-1</v>
      </c>
      <c r="Y274" s="12">
        <f>V274-'Non Residential-Finish&amp; Imp'!V261</f>
        <v>-26628528</v>
      </c>
      <c r="Z274" s="13">
        <f>Y274/'Non Residential-Finish&amp; Imp'!V261</f>
        <v>-1</v>
      </c>
      <c r="AA274" s="12">
        <f t="shared" si="152"/>
        <v>-401329661.81</v>
      </c>
    </row>
    <row r="275" spans="1:27" x14ac:dyDescent="0.2">
      <c r="A275" s="26" t="s">
        <v>27</v>
      </c>
      <c r="B275" s="9">
        <v>2025</v>
      </c>
      <c r="C275" s="45">
        <v>0</v>
      </c>
      <c r="D275" s="45">
        <v>0</v>
      </c>
      <c r="E275" s="45">
        <v>0</v>
      </c>
      <c r="F275" s="45">
        <v>0</v>
      </c>
      <c r="G275" s="45">
        <v>0</v>
      </c>
      <c r="H275" s="45">
        <v>0</v>
      </c>
      <c r="I275" s="45">
        <v>0</v>
      </c>
      <c r="J275" s="45">
        <v>0</v>
      </c>
      <c r="K275" s="45">
        <v>0</v>
      </c>
      <c r="L275" s="45">
        <v>0</v>
      </c>
      <c r="M275" s="45">
        <v>0</v>
      </c>
      <c r="N275" s="45">
        <v>0</v>
      </c>
      <c r="O275" s="45">
        <v>0</v>
      </c>
      <c r="P275" s="45">
        <v>0</v>
      </c>
      <c r="Q275" s="45">
        <v>0</v>
      </c>
      <c r="R275" s="152">
        <v>0</v>
      </c>
      <c r="S275" s="45">
        <v>0</v>
      </c>
      <c r="T275" s="45">
        <v>0</v>
      </c>
      <c r="U275" s="21">
        <f t="shared" si="154"/>
        <v>0</v>
      </c>
      <c r="V275" s="22">
        <f t="shared" si="155"/>
        <v>0</v>
      </c>
      <c r="W275" s="19">
        <f>U275-'Non Residential-Finish&amp; Imp'!U262</f>
        <v>-59</v>
      </c>
      <c r="X275" s="13">
        <f>W275/'Non Residential-Finish&amp; Imp'!U262</f>
        <v>-1</v>
      </c>
      <c r="Y275" s="12">
        <f>V275-'Non Residential-Finish&amp; Imp'!V262</f>
        <v>-23632840</v>
      </c>
      <c r="Z275" s="13">
        <f>Y275/'Non Residential-Finish&amp; Imp'!V262</f>
        <v>-1</v>
      </c>
      <c r="AA275" s="12">
        <f>AA274+Y275</f>
        <v>-424962501.81</v>
      </c>
    </row>
    <row r="276" spans="1:27" x14ac:dyDescent="0.2">
      <c r="A276" s="26" t="s">
        <v>28</v>
      </c>
      <c r="B276" s="9">
        <v>2025</v>
      </c>
      <c r="C276" s="45">
        <v>0</v>
      </c>
      <c r="D276" s="45">
        <v>0</v>
      </c>
      <c r="E276" s="45">
        <v>0</v>
      </c>
      <c r="F276" s="45">
        <v>0</v>
      </c>
      <c r="G276" s="45">
        <v>0</v>
      </c>
      <c r="H276" s="45">
        <v>0</v>
      </c>
      <c r="I276" s="45">
        <v>0</v>
      </c>
      <c r="J276" s="45">
        <v>0</v>
      </c>
      <c r="K276" s="45">
        <v>0</v>
      </c>
      <c r="L276" s="45">
        <v>0</v>
      </c>
      <c r="M276" s="45">
        <v>0</v>
      </c>
      <c r="N276" s="45">
        <v>0</v>
      </c>
      <c r="O276" s="45">
        <v>0</v>
      </c>
      <c r="P276" s="45">
        <v>0</v>
      </c>
      <c r="Q276" s="45">
        <v>0</v>
      </c>
      <c r="R276" s="152">
        <v>0</v>
      </c>
      <c r="S276" s="45">
        <v>0</v>
      </c>
      <c r="T276" s="45">
        <v>0</v>
      </c>
      <c r="U276" s="21">
        <f t="shared" si="154"/>
        <v>0</v>
      </c>
      <c r="V276" s="22">
        <f t="shared" si="155"/>
        <v>0</v>
      </c>
      <c r="W276" s="19">
        <f>U276-'Non Residential-Finish&amp; Imp'!U263</f>
        <v>-73</v>
      </c>
      <c r="X276" s="13">
        <f>W276/'Non Residential-Finish&amp; Imp'!U263</f>
        <v>-1</v>
      </c>
      <c r="Y276" s="12">
        <f>V276-'Non Residential-Finish&amp; Imp'!V263</f>
        <v>-42300849.879999995</v>
      </c>
      <c r="Z276" s="13">
        <f>Y276/'Non Residential-Finish&amp; Imp'!V263</f>
        <v>-1</v>
      </c>
      <c r="AA276" s="12">
        <f t="shared" ref="AA276" si="156">AA275+Y276</f>
        <v>-467263351.69</v>
      </c>
    </row>
    <row r="277" spans="1:27" ht="13.5" thickBot="1" x14ac:dyDescent="0.25">
      <c r="A277" s="27" t="s">
        <v>29</v>
      </c>
      <c r="B277" s="147">
        <v>2025</v>
      </c>
      <c r="C277" s="149">
        <f>SUM(C265:C276)</f>
        <v>1</v>
      </c>
      <c r="D277" s="44">
        <f t="shared" ref="D277:T277" si="157">SUM(D265:D276)</f>
        <v>202356</v>
      </c>
      <c r="E277" s="149">
        <f t="shared" si="157"/>
        <v>6</v>
      </c>
      <c r="F277" s="44">
        <f t="shared" si="157"/>
        <v>925937</v>
      </c>
      <c r="G277" s="149">
        <f t="shared" si="157"/>
        <v>88</v>
      </c>
      <c r="H277" s="44">
        <f t="shared" si="157"/>
        <v>68120386.460000008</v>
      </c>
      <c r="I277" s="149">
        <f t="shared" si="157"/>
        <v>30</v>
      </c>
      <c r="J277" s="44">
        <f t="shared" si="157"/>
        <v>19175162</v>
      </c>
      <c r="K277" s="149">
        <f t="shared" si="157"/>
        <v>0</v>
      </c>
      <c r="L277" s="44">
        <f t="shared" si="157"/>
        <v>0</v>
      </c>
      <c r="M277" s="149">
        <f t="shared" si="157"/>
        <v>1</v>
      </c>
      <c r="N277" s="44">
        <f t="shared" si="157"/>
        <v>28000</v>
      </c>
      <c r="O277" s="149">
        <f t="shared" si="157"/>
        <v>0</v>
      </c>
      <c r="P277" s="44">
        <f t="shared" si="157"/>
        <v>0</v>
      </c>
      <c r="Q277" s="149">
        <f t="shared" si="157"/>
        <v>0</v>
      </c>
      <c r="R277" s="149">
        <f t="shared" si="157"/>
        <v>0</v>
      </c>
      <c r="S277" s="149">
        <f t="shared" si="157"/>
        <v>5</v>
      </c>
      <c r="T277" s="16">
        <f t="shared" si="157"/>
        <v>1090990</v>
      </c>
      <c r="U277" s="23">
        <f>SUM(U265:U276)</f>
        <v>131</v>
      </c>
      <c r="V277" s="24">
        <f t="shared" ref="V277" si="158">SUM(V265:V276)</f>
        <v>89542831.460000008</v>
      </c>
      <c r="W277" s="20">
        <f>U277-'Non Residential-Finish&amp; Imp'!U264</f>
        <v>-720</v>
      </c>
      <c r="X277" s="18">
        <f>W277/'Non Residential-Finish&amp; Imp'!U264</f>
        <v>-0.84606345475910694</v>
      </c>
      <c r="Y277" s="17">
        <f>V277-'Non Residential-Finish&amp; Imp'!V264</f>
        <v>-467263351.68999994</v>
      </c>
      <c r="Z277" s="18">
        <f>Y277/'Non Residential-Finish&amp; Imp'!V264</f>
        <v>-0.83918491897228487</v>
      </c>
      <c r="AA277" s="17">
        <f>Y277</f>
        <v>-467263351.68999994</v>
      </c>
    </row>
    <row r="278" spans="1:27" x14ac:dyDescent="0.2">
      <c r="A278" s="106" t="s">
        <v>49</v>
      </c>
      <c r="B278" s="29"/>
      <c r="C278" s="98"/>
      <c r="D278" s="99"/>
      <c r="E278" s="98"/>
      <c r="F278" s="99"/>
      <c r="G278" s="98"/>
      <c r="H278" s="99"/>
      <c r="I278" s="98"/>
      <c r="J278" s="99"/>
      <c r="K278" s="98"/>
      <c r="L278" s="99"/>
      <c r="M278" s="98"/>
      <c r="N278" s="99"/>
      <c r="O278" s="98"/>
      <c r="P278" s="99"/>
      <c r="Q278" s="98"/>
      <c r="R278" s="99"/>
      <c r="S278" s="100"/>
      <c r="T278" s="100"/>
      <c r="U278" s="101"/>
      <c r="V278" s="102"/>
      <c r="W278" s="103"/>
      <c r="X278" s="104"/>
      <c r="Y278" s="105"/>
      <c r="Z278" s="104"/>
      <c r="AA278" s="105"/>
    </row>
    <row r="279" spans="1:27" x14ac:dyDescent="0.2">
      <c r="A279" s="186" t="s">
        <v>58</v>
      </c>
      <c r="B279" s="186"/>
      <c r="C279" s="186"/>
      <c r="D279" s="186"/>
      <c r="E279" s="186"/>
      <c r="F279" s="186"/>
      <c r="G279" s="186"/>
      <c r="H279" s="186"/>
      <c r="I279" s="186"/>
      <c r="J279" s="186"/>
      <c r="K279" s="186"/>
      <c r="L279" s="186"/>
      <c r="M279" s="186"/>
      <c r="N279" s="186"/>
      <c r="O279" s="186"/>
      <c r="P279" s="186"/>
      <c r="Q279" s="186"/>
      <c r="R279" s="187"/>
      <c r="S279" s="100"/>
      <c r="T279" s="100"/>
      <c r="U279" s="101"/>
      <c r="V279" s="102"/>
      <c r="W279" s="103"/>
      <c r="X279" s="104"/>
      <c r="Y279" s="105"/>
      <c r="Z279" s="104"/>
      <c r="AA279" s="105"/>
    </row>
    <row r="280" spans="1:27" x14ac:dyDescent="0.2">
      <c r="A280" s="186"/>
      <c r="B280" s="186"/>
      <c r="C280" s="186"/>
      <c r="D280" s="186"/>
      <c r="E280" s="186"/>
      <c r="F280" s="186"/>
      <c r="G280" s="186"/>
      <c r="H280" s="186"/>
      <c r="I280" s="186"/>
      <c r="J280" s="186"/>
      <c r="K280" s="186"/>
      <c r="L280" s="186"/>
      <c r="M280" s="186"/>
      <c r="N280" s="186"/>
      <c r="O280" s="186"/>
      <c r="P280" s="186"/>
      <c r="Q280" s="186"/>
      <c r="R280" s="187"/>
      <c r="S280" s="100"/>
      <c r="T280" s="100"/>
      <c r="U280" s="101"/>
      <c r="V280" s="102"/>
      <c r="W280" s="103"/>
      <c r="X280" s="104"/>
      <c r="Y280" s="105"/>
      <c r="Z280" s="104"/>
      <c r="AA280" s="105"/>
    </row>
    <row r="281" spans="1:27" x14ac:dyDescent="0.2">
      <c r="A281" s="106"/>
      <c r="B281" s="29"/>
      <c r="C281" s="98"/>
      <c r="D281" s="99"/>
      <c r="E281" s="98"/>
      <c r="F281" s="99"/>
      <c r="G281" s="98"/>
      <c r="H281" s="99"/>
      <c r="I281" s="98"/>
      <c r="J281" s="99"/>
      <c r="K281" s="98"/>
      <c r="L281" s="99"/>
      <c r="M281" s="98"/>
      <c r="N281" s="99"/>
      <c r="O281" s="98"/>
      <c r="P281" s="99"/>
      <c r="Q281" s="98"/>
      <c r="R281" s="99"/>
      <c r="S281" s="100"/>
      <c r="T281" s="100"/>
      <c r="U281" s="101"/>
      <c r="V281" s="102"/>
      <c r="W281" s="103"/>
      <c r="X281" s="104"/>
      <c r="Y281" s="105"/>
      <c r="Z281" s="104"/>
      <c r="AA281" s="105"/>
    </row>
    <row r="282" spans="1:27" x14ac:dyDescent="0.2">
      <c r="A282" s="186" t="s">
        <v>44</v>
      </c>
      <c r="B282" s="186"/>
      <c r="C282" s="186"/>
      <c r="D282" s="186"/>
      <c r="E282" s="186"/>
      <c r="F282" s="186"/>
      <c r="G282" s="186"/>
      <c r="H282" s="186"/>
      <c r="I282" s="186"/>
      <c r="J282" s="186"/>
      <c r="K282" s="186"/>
      <c r="L282" s="186"/>
      <c r="M282" s="186"/>
      <c r="N282" s="186"/>
      <c r="O282" s="186"/>
      <c r="P282" s="186"/>
      <c r="Q282" s="186"/>
      <c r="R282" s="187"/>
      <c r="S282" s="100"/>
      <c r="T282" s="100"/>
      <c r="U282" s="101"/>
      <c r="V282" s="102"/>
      <c r="W282" s="103"/>
      <c r="X282" s="104"/>
      <c r="Y282" s="105"/>
      <c r="Z282" s="104"/>
      <c r="AA282" s="105"/>
    </row>
    <row r="283" spans="1:27" x14ac:dyDescent="0.2">
      <c r="A283" s="186"/>
      <c r="B283" s="186"/>
      <c r="C283" s="186"/>
      <c r="D283" s="186"/>
      <c r="E283" s="186"/>
      <c r="F283" s="186"/>
      <c r="G283" s="186"/>
      <c r="H283" s="186"/>
      <c r="I283" s="186"/>
      <c r="J283" s="186"/>
      <c r="K283" s="186"/>
      <c r="L283" s="186"/>
      <c r="M283" s="186"/>
      <c r="N283" s="186"/>
      <c r="O283" s="186"/>
      <c r="P283" s="186"/>
      <c r="Q283" s="186"/>
      <c r="R283" s="187"/>
      <c r="S283" s="100"/>
      <c r="T283" s="100"/>
      <c r="U283" s="101"/>
      <c r="V283" s="102"/>
      <c r="W283" s="103"/>
      <c r="X283" s="104"/>
      <c r="Y283" s="105"/>
      <c r="Z283" s="104"/>
      <c r="AA283" s="105"/>
    </row>
    <row r="284" spans="1:27" x14ac:dyDescent="0.2">
      <c r="A284" s="186"/>
      <c r="B284" s="186"/>
      <c r="C284" s="186"/>
      <c r="D284" s="186"/>
      <c r="E284" s="186"/>
      <c r="F284" s="186"/>
      <c r="G284" s="186"/>
      <c r="H284" s="186"/>
      <c r="I284" s="186"/>
      <c r="J284" s="186"/>
      <c r="K284" s="186"/>
      <c r="L284" s="186"/>
      <c r="M284" s="186"/>
      <c r="N284" s="186"/>
      <c r="O284" s="186"/>
      <c r="P284" s="186"/>
      <c r="Q284" s="186"/>
      <c r="R284" s="187"/>
      <c r="S284" s="100"/>
      <c r="T284" s="100"/>
      <c r="U284" s="101"/>
      <c r="V284" s="102"/>
      <c r="W284" s="103"/>
      <c r="X284" s="104"/>
      <c r="Y284" s="105"/>
      <c r="Z284" s="104"/>
      <c r="AA284" s="105"/>
    </row>
    <row r="285" spans="1:27" x14ac:dyDescent="0.2">
      <c r="A285" s="186"/>
      <c r="B285" s="186"/>
      <c r="C285" s="186"/>
      <c r="D285" s="186"/>
      <c r="E285" s="186"/>
      <c r="F285" s="186"/>
      <c r="G285" s="186"/>
      <c r="H285" s="186"/>
      <c r="I285" s="186"/>
      <c r="J285" s="186"/>
      <c r="K285" s="186"/>
      <c r="L285" s="186"/>
      <c r="M285" s="186"/>
      <c r="N285" s="186"/>
      <c r="O285" s="186"/>
      <c r="P285" s="186"/>
      <c r="Q285" s="186"/>
      <c r="R285" s="187"/>
      <c r="S285" s="100"/>
      <c r="T285" s="100"/>
      <c r="U285" s="101"/>
      <c r="V285" s="102"/>
      <c r="W285" s="103"/>
      <c r="X285" s="104"/>
      <c r="Y285" s="105"/>
      <c r="Z285" s="104"/>
      <c r="AA285" s="105"/>
    </row>
    <row r="286" spans="1:27" x14ac:dyDescent="0.2">
      <c r="A286" s="186"/>
      <c r="B286" s="186"/>
      <c r="C286" s="186"/>
      <c r="D286" s="186"/>
      <c r="E286" s="186"/>
      <c r="F286" s="186"/>
      <c r="G286" s="186"/>
      <c r="H286" s="186"/>
      <c r="I286" s="186"/>
      <c r="J286" s="186"/>
      <c r="K286" s="186"/>
      <c r="L286" s="186"/>
      <c r="M286" s="186"/>
      <c r="N286" s="186"/>
      <c r="O286" s="186"/>
      <c r="P286" s="186"/>
      <c r="Q286" s="186"/>
      <c r="R286" s="187"/>
      <c r="S286" s="100"/>
      <c r="T286" s="100"/>
      <c r="U286" s="101"/>
      <c r="V286" s="102"/>
      <c r="W286" s="103"/>
      <c r="X286" s="104"/>
      <c r="Y286" s="105"/>
      <c r="Z286" s="104"/>
      <c r="AA286" s="105"/>
    </row>
    <row r="287" spans="1:27" x14ac:dyDescent="0.2">
      <c r="A287" s="186"/>
      <c r="B287" s="186"/>
      <c r="C287" s="186"/>
      <c r="D287" s="186"/>
      <c r="E287" s="186"/>
      <c r="F287" s="186"/>
      <c r="G287" s="186"/>
      <c r="H287" s="186"/>
      <c r="I287" s="186"/>
      <c r="J287" s="186"/>
      <c r="K287" s="186"/>
      <c r="L287" s="186"/>
      <c r="M287" s="186"/>
      <c r="N287" s="186"/>
      <c r="O287" s="186"/>
      <c r="P287" s="186"/>
      <c r="Q287" s="186"/>
      <c r="R287" s="187"/>
      <c r="S287" s="100"/>
      <c r="T287" s="100"/>
      <c r="U287" s="101"/>
      <c r="V287" s="102"/>
      <c r="W287" s="103"/>
      <c r="X287" s="104"/>
      <c r="Y287" s="105"/>
      <c r="Z287" s="104"/>
      <c r="AA287" s="105"/>
    </row>
    <row r="288" spans="1:27" x14ac:dyDescent="0.2">
      <c r="A288" s="131"/>
      <c r="B288" s="131"/>
      <c r="C288" s="131"/>
      <c r="D288" s="131"/>
      <c r="E288" s="131"/>
      <c r="F288" s="131"/>
      <c r="G288" s="131"/>
      <c r="H288" s="131"/>
      <c r="I288" s="131"/>
      <c r="J288" s="131"/>
      <c r="K288" s="131"/>
      <c r="L288" s="131"/>
      <c r="M288" s="131"/>
      <c r="N288" s="131"/>
      <c r="O288" s="131"/>
      <c r="P288" s="131"/>
      <c r="Q288" s="131"/>
      <c r="R288" s="132"/>
      <c r="S288" s="100"/>
      <c r="T288" s="100"/>
      <c r="U288" s="101"/>
      <c r="V288" s="102"/>
      <c r="W288" s="103"/>
      <c r="X288" s="104"/>
      <c r="Y288" s="105"/>
      <c r="Z288" s="104"/>
      <c r="AA288" s="105"/>
    </row>
    <row r="289" spans="1:27" x14ac:dyDescent="0.2">
      <c r="A289" s="106" t="s">
        <v>53</v>
      </c>
      <c r="B289" s="29"/>
      <c r="C289" s="98"/>
      <c r="D289" s="99"/>
      <c r="E289" s="98"/>
      <c r="F289" s="99"/>
      <c r="G289" s="98"/>
      <c r="H289" s="99"/>
      <c r="I289" s="98"/>
      <c r="J289" s="99"/>
      <c r="K289" s="98"/>
      <c r="L289" s="99"/>
      <c r="M289" s="98"/>
      <c r="N289" s="99"/>
      <c r="O289" s="98"/>
      <c r="P289" s="99"/>
      <c r="Q289" s="98"/>
      <c r="R289" s="99"/>
      <c r="S289" s="100"/>
      <c r="T289" s="100"/>
      <c r="U289" s="101"/>
      <c r="V289" s="102"/>
      <c r="W289" s="103"/>
      <c r="X289" s="104"/>
      <c r="Y289" s="105"/>
      <c r="Z289" s="104"/>
      <c r="AA289" s="105"/>
    </row>
    <row r="291" spans="1:27" x14ac:dyDescent="0.2">
      <c r="E291" s="4"/>
      <c r="F291" s="4"/>
    </row>
    <row r="292" spans="1:27" x14ac:dyDescent="0.2">
      <c r="E292" s="4"/>
      <c r="F292" s="4"/>
    </row>
  </sheetData>
  <mergeCells count="15">
    <mergeCell ref="A279:R280"/>
    <mergeCell ref="A282:R287"/>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34 G18:AA134">
    <cfRule type="expression" dxfId="2" priority="9">
      <formula>MOD(ROW(),2)=1</formula>
    </cfRule>
  </conditionalFormatting>
  <conditionalFormatting sqref="A135:AA277">
    <cfRule type="expression" dxfId="1" priority="1">
      <formula>MOD(ROW(),2)=1</formula>
    </cfRule>
  </conditionalFormatting>
  <conditionalFormatting sqref="G5:V17">
    <cfRule type="expression" dxfId="0" priority="18">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3.xml><?xml version="1.0" encoding="utf-8"?>
<ds:datastoreItem xmlns:ds="http://schemas.openxmlformats.org/officeDocument/2006/customXml" ds:itemID="{BF9603FD-65B9-40F4-8729-97EC0D76E870}">
  <ds:schemaRef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a98eca27-8f9c-4634-98de-86972290ae18"/>
    <ds:schemaRef ds:uri="http://schemas.microsoft.com/office/2006/metadata/properties"/>
    <ds:schemaRef ds:uri="http://schemas.microsoft.com/office/infopath/2007/PartnerControls"/>
    <ds:schemaRef ds:uri="55967a09-b96c-481d-b98c-861a6f4ae2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2025-04-10T17:45:51Z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